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arahani\Desktop\"/>
    </mc:Choice>
  </mc:AlternateContent>
  <bookViews>
    <workbookView xWindow="0" yWindow="0" windowWidth="20490" windowHeight="7620" tabRatio="806" firstSheet="5" activeTab="10"/>
  </bookViews>
  <sheets>
    <sheet name="سهام" sheetId="1" r:id="rId1"/>
    <sheet name="تبعی" sheetId="2" r:id="rId2"/>
    <sheet name="اوراق مشارکت" sheetId="3" r:id="rId3"/>
    <sheet name=" تعدیل قیمت " sheetId="4" r:id="rId4"/>
    <sheet name="گواهی سپرده " sheetId="5" r:id="rId5"/>
    <sheet name="سپرده " sheetId="6" r:id="rId6"/>
    <sheet name="سود اوراق بهادار و سپرده بانکی " sheetId="7" r:id="rId7"/>
    <sheet name="درآمد سود سهام " sheetId="8" r:id="rId8"/>
    <sheet name="درآمد ناشی از تغییر قیمت اوراق " sheetId="9" r:id="rId9"/>
    <sheet name="درآمد ناشی از فروش " sheetId="10" r:id="rId10"/>
    <sheet name="سرمایه‌گذاری در سهام " sheetId="11" r:id="rId11"/>
    <sheet name="سرمایه‌گذاری در اوراق بهادار " sheetId="12" r:id="rId12"/>
    <sheet name="درآمد سپرده بانکی " sheetId="13" r:id="rId13"/>
    <sheet name="سایر درآمدها " sheetId="14" r:id="rId14"/>
    <sheet name="جمع درآمدها" sheetId="15" r:id="rId15"/>
  </sheets>
  <definedNames>
    <definedName name="_xlnm._FilterDatabase" localSheetId="9" hidden="1">'درآمد ناشی از فروش '!#REF!</definedName>
    <definedName name="_xlnm.Print_Area" localSheetId="3">' تعدیل قیمت '!$A$1:$K$8</definedName>
    <definedName name="_xlnm.Print_Area" localSheetId="2">'اوراق مشارکت'!$A$1:$AK$8</definedName>
    <definedName name="_xlnm.Print_Area" localSheetId="1">تبعی!$A$1:$N$8</definedName>
    <definedName name="_xlnm.Print_Area" localSheetId="14">'جمع درآمدها'!$A$1:$G$9</definedName>
    <definedName name="_xlnm.Print_Area" localSheetId="12">'درآمد سپرده بانکی '!$A$1:$G$11</definedName>
    <definedName name="_xlnm.Print_Area" localSheetId="7">'درآمد سود سهام '!$A$1:$S$8</definedName>
    <definedName name="_xlnm.Print_Area" localSheetId="8">'درآمد ناشی از تغییر قیمت اوراق '!$A$1:$Q$8</definedName>
    <definedName name="_xlnm.Print_Area" localSheetId="9">'درآمد ناشی از فروش '!$A$1:$Q$7</definedName>
    <definedName name="_xlnm.Print_Area" localSheetId="13">'سایر درآمدها '!$A$1:$E$10</definedName>
    <definedName name="_xlnm.Print_Area" localSheetId="5">'سپرده '!$A$1:$S$9</definedName>
    <definedName name="_xlnm.Print_Area" localSheetId="11">'سرمایه‌گذاری در اوراق بهادار '!$A$1:$Q$7</definedName>
    <definedName name="_xlnm.Print_Area" localSheetId="10">'سرمایه‌گذاری در سهام '!$A$1:$U$8</definedName>
    <definedName name="_xlnm.Print_Area" localSheetId="0">سهام!$A$1:$Y$10</definedName>
    <definedName name="_xlnm.Print_Area" localSheetId="6">'سود اوراق بهادار و سپرده بانکی '!$A$1:$S$10</definedName>
    <definedName name="_xlnm.Print_Area" localSheetId="4">'گواهی سپرده '!$A$1:$AE$8</definedName>
  </definedNames>
  <calcPr calcId="162913"/>
</workbook>
</file>

<file path=xl/calcChain.xml><?xml version="1.0" encoding="utf-8"?>
<calcChain xmlns="http://schemas.openxmlformats.org/spreadsheetml/2006/main">
  <c r="U7" i="11" l="1"/>
  <c r="G13" i="13" l="1"/>
  <c r="O10" i="11"/>
  <c r="W11" i="1" l="1"/>
  <c r="C8" i="15" l="1"/>
  <c r="C9" i="15" s="1"/>
  <c r="F9" i="15"/>
  <c r="G11" i="13"/>
  <c r="E11" i="13"/>
  <c r="S8" i="6" l="1"/>
  <c r="Q8" i="9" l="1"/>
  <c r="O8" i="11"/>
  <c r="Y8" i="9" l="1"/>
  <c r="P8" i="9"/>
  <c r="O8" i="9"/>
  <c r="N8" i="9"/>
  <c r="M8" i="9"/>
  <c r="L8" i="9"/>
  <c r="K8" i="9"/>
  <c r="J8" i="9"/>
  <c r="I8" i="9"/>
  <c r="G8" i="9"/>
  <c r="W10" i="1"/>
  <c r="W13" i="1" s="1"/>
  <c r="Q10" i="9" l="1"/>
  <c r="S8" i="11"/>
  <c r="R8" i="11"/>
  <c r="Q8" i="11"/>
  <c r="P8" i="11"/>
  <c r="N8" i="11"/>
  <c r="M8" i="11"/>
  <c r="I8" i="11"/>
  <c r="C6" i="15" s="1"/>
  <c r="G6" i="15" s="1"/>
  <c r="H8" i="11"/>
  <c r="G8" i="11"/>
  <c r="F8" i="11"/>
  <c r="E8" i="11"/>
  <c r="C8" i="11"/>
  <c r="V10" i="1"/>
  <c r="U10" i="1"/>
  <c r="U12" i="1" s="1"/>
  <c r="O10" i="1"/>
  <c r="K10" i="1"/>
  <c r="G10" i="1"/>
  <c r="E10" i="1"/>
  <c r="K7" i="11"/>
  <c r="Y9" i="1"/>
  <c r="S10" i="7"/>
  <c r="R10" i="7"/>
  <c r="Q10" i="7"/>
  <c r="P10" i="7"/>
  <c r="O10" i="7"/>
  <c r="O13" i="7" s="1"/>
  <c r="N10" i="7"/>
  <c r="M10" i="7"/>
  <c r="L10" i="7"/>
  <c r="K10" i="7"/>
  <c r="I10" i="7"/>
  <c r="A3" i="14"/>
  <c r="A3" i="7"/>
  <c r="A3" i="13"/>
  <c r="A3" i="10"/>
  <c r="A3" i="9"/>
  <c r="C6" i="8"/>
  <c r="A3" i="8"/>
  <c r="A3" i="11"/>
  <c r="A3" i="15"/>
  <c r="Q6" i="6"/>
  <c r="C6" i="6"/>
  <c r="A3" i="6"/>
  <c r="K5" i="5"/>
  <c r="C6" i="4"/>
  <c r="A3" i="5"/>
  <c r="A3" i="4"/>
  <c r="C6" i="2"/>
  <c r="A3" i="3"/>
  <c r="A3" i="2"/>
  <c r="U8" i="11" l="1"/>
  <c r="K8" i="11"/>
  <c r="K9" i="6" l="1"/>
  <c r="M9" i="6"/>
  <c r="N9" i="6"/>
  <c r="O9" i="6"/>
  <c r="P9" i="6"/>
  <c r="Q9" i="6"/>
  <c r="Q17" i="6" s="1"/>
  <c r="R9" i="6"/>
  <c r="Y10" i="1" l="1"/>
  <c r="S9" i="6" l="1"/>
  <c r="T8" i="11" l="1"/>
  <c r="L8" i="11"/>
  <c r="J8" i="11"/>
  <c r="O5" i="3" l="1"/>
  <c r="E5" i="14" l="1"/>
  <c r="O5" i="7"/>
  <c r="G6" i="13"/>
  <c r="K5" i="10"/>
  <c r="K5" i="9"/>
  <c r="O6" i="8"/>
  <c r="K5" i="12"/>
  <c r="M5" i="11"/>
  <c r="Y5" i="5"/>
  <c r="AC5" i="3"/>
  <c r="I6" i="2"/>
  <c r="A1" i="2" l="1"/>
  <c r="A1" i="3" s="1"/>
  <c r="A1" i="4" s="1"/>
  <c r="A1" i="5" s="1"/>
  <c r="A1" i="6" s="1"/>
  <c r="A1" i="15" s="1"/>
  <c r="A1" i="11" s="1"/>
  <c r="A1" i="8" l="1"/>
  <c r="A1" i="9" s="1"/>
  <c r="A1" i="10" l="1"/>
  <c r="A1" i="12" l="1"/>
  <c r="A1" i="13" s="1"/>
  <c r="A1" i="7" s="1"/>
  <c r="A1" i="14" s="1"/>
  <c r="G7" i="15" l="1"/>
  <c r="E6" i="15" l="1"/>
  <c r="G8" i="15" l="1"/>
  <c r="G9" i="15" s="1"/>
  <c r="E8" i="15" l="1"/>
  <c r="E7" i="15"/>
  <c r="E9" i="15" s="1"/>
</calcChain>
</file>

<file path=xl/sharedStrings.xml><?xml version="1.0" encoding="utf-8"?>
<sst xmlns="http://schemas.openxmlformats.org/spreadsheetml/2006/main" count="447" uniqueCount="107">
  <si>
    <t>صورت وضعیت پورتفوی</t>
  </si>
  <si>
    <t>نام شرکت</t>
  </si>
  <si>
    <t>1398/01/31</t>
  </si>
  <si>
    <t>تغییرات طی دوره</t>
  </si>
  <si>
    <t>1398/02/31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</si>
  <si>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</si>
  <si>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</si>
  <si>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</si>
  <si>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</si>
  <si>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</si>
  <si>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</si>
  <si>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</si>
  <si>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</si>
  <si>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</si>
  <si>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</si>
  <si>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</si>
  <si>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</si>
  <si>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</si>
  <si>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</si>
  <si>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</si>
  <si>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</si>
  <si>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</si>
  <si>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</si>
  <si>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</si>
  <si>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</si>
  <si>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قیمت پایانی</t>
  </si>
  <si>
    <t>درصد تعدیل</t>
  </si>
  <si>
    <t xml:space="preserve">ارزش ناشی از تعدیل قیمت </t>
  </si>
  <si>
    <t/>
  </si>
  <si>
    <t>اطلاعات اوراق گواهی سپرده</t>
  </si>
  <si>
    <t>سرمایه گذاری در اوراق گواهی سپرده بانکی</t>
  </si>
  <si>
    <t>نرخ فروش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</si>
  <si>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</si>
  <si>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</si>
  <si>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</si>
  <si>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</si>
  <si>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</si>
  <si>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</si>
  <si>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</si>
  <si>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</si>
  <si>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</si>
  <si>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</si>
  <si>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</si>
  <si>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</si>
  <si>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</si>
  <si>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</si>
  <si>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</si>
  <si>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</si>
  <si>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</si>
  <si>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</si>
  <si>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</si>
  <si>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</si>
  <si>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</si>
  <si>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</si>
  <si>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</si>
  <si>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</si>
  <si>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</si>
  <si>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</si>
  <si>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</si>
  <si>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</si>
  <si>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</si>
  <si>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</si>
  <si>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</si>
  <si>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</si>
  <si>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</si>
  <si>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</si>
  <si>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</si>
  <si>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 xml:space="preserve">سایر درآمدها </t>
  </si>
  <si>
    <t xml:space="preserve"> قیمت پس از تعدیل </t>
  </si>
  <si>
    <t>خالص ارزش‌فروش</t>
  </si>
  <si>
    <t>1- سرمایه گذاری ها</t>
  </si>
  <si>
    <t>1-1-سرمایه‌گذاری در سهام و حق تقدم سهام</t>
  </si>
  <si>
    <t>اطلاعات آماری مرتبط با اوراق اختیار فروش تبعی خریداری شده توسط صندوق سرمایه گذاری:</t>
  </si>
  <si>
    <t>2-1-سرمایه‌گذاری در اوراق بهادار با درآمد ثابت یا علی‌الحساب</t>
  </si>
  <si>
    <t>اوراق بهاداری که ارزش آنها در تاریخ گزارش تعدیل شده</t>
  </si>
  <si>
    <t>3-1- سرمایه‌گذاری در  سپرده‌ بانکی</t>
  </si>
  <si>
    <t>سود اوراق بهادار با درآمد ثابت و سپرده بانکی</t>
  </si>
  <si>
    <t>درآمد ناشی از تغییر قیمت اوراق بهادار</t>
  </si>
  <si>
    <t>سود(زیان) حاصل از فروش اوراق بهادار</t>
  </si>
  <si>
    <t>1-2-درآمد حاصل از سرمایه‎گذاری در سهام و حق تقدم سهام:</t>
  </si>
  <si>
    <t>3-2-درآمد حاصل از سرمایه­گذاری در سپرده بانکی و گواهی سپرده:</t>
  </si>
  <si>
    <t>2-2-درآمد حاصل از سرمایه­گذاری در اوراق بهادار با درآمد ثابت:</t>
  </si>
  <si>
    <t>4-2-سایر درآمدها:</t>
  </si>
  <si>
    <t>2- درآمد حاصل از سرمایه گذاری ها</t>
  </si>
  <si>
    <t>سایر درآمدها</t>
  </si>
  <si>
    <t>تاریخ مجمع</t>
  </si>
  <si>
    <t>سرمایه‌گذاری در سهام</t>
  </si>
  <si>
    <t>سرمایه‌گذاری در اوراق بهادار</t>
  </si>
  <si>
    <t>درآمد سپرده بانکی</t>
  </si>
  <si>
    <t>جمع کل</t>
  </si>
  <si>
    <t>1400/10/23</t>
  </si>
  <si>
    <t>روز دریافت سود</t>
  </si>
  <si>
    <t xml:space="preserve">جمع </t>
  </si>
  <si>
    <t>معین برای سایر درآمدهای تنزیل سود بانک</t>
  </si>
  <si>
    <t>برای ماه منتهی به 1400/12/23</t>
  </si>
  <si>
    <t>برای ماه منتهی به 1400/12/29</t>
  </si>
  <si>
    <t>1400/12/29</t>
  </si>
  <si>
    <t>1400/11/30</t>
  </si>
  <si>
    <t>بانک پاسارگاد جهان کودک</t>
  </si>
  <si>
    <t>صندوق س آوای فردای زاگرس-ثابت</t>
  </si>
  <si>
    <t>290.8100.14919913.1</t>
  </si>
  <si>
    <t>صندوق جسورانه پیشرفت</t>
  </si>
  <si>
    <t>1400/05/17</t>
  </si>
  <si>
    <t>بانک صادرات کاشانک</t>
  </si>
  <si>
    <t>0116041802004</t>
  </si>
  <si>
    <t>290.9012.14919913.1</t>
  </si>
  <si>
    <t>تعدیل کارمزد کارگزار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</si>
</sst>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_-;_-* #,##0.00\-;_-* &quot;-&quot;??_-;_-@_-"/>
    <numFmt numFmtId="165" formatCode="_-* #,##0_-;_-* #,##0\-;_-* &quot;-&quot;??_-;_-@_-"/>
    <numFmt numFmtId="166" formatCode="#,###;\(#,###\);0"/>
    <numFmt numFmtId="167" formatCode="0.000%"/>
    <numFmt numFmtId="168" formatCode="0.0000"/>
    <numFmt numFmtId="169" formatCode="_-* #,##0.000_-;_-* #,##0.000\-;_-* &quot;-&quot;??_-;_-@_-"/>
  </numFmts>
  <fonts count="33" x14ac:knownFonts="1">
    <font>
      <sz val="11"/>
      <name val="Calibri"/>
    </font>
    <font>
      <sz val="12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2"/>
      <color rgb="FF000000"/>
      <name val="B Nazanin"/>
      <charset val="178"/>
    </font>
    <font>
      <b/>
      <sz val="13"/>
      <color rgb="FF000000"/>
      <name val="B Nazanin"/>
      <charset val="178"/>
    </font>
    <font>
      <sz val="13"/>
      <name val="B Nazanin"/>
      <charset val="178"/>
    </font>
    <font>
      <b/>
      <sz val="13"/>
      <name val="B Nazanin"/>
      <charset val="178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4"/>
      <name val="B Nazanin"/>
      <charset val="178"/>
    </font>
    <font>
      <sz val="11"/>
      <name val="Calibri"/>
      <family val="2"/>
    </font>
    <font>
      <b/>
      <sz val="14"/>
      <color rgb="FF0062AC"/>
      <name val="B Titr"/>
      <charset val="178"/>
    </font>
    <font>
      <b/>
      <sz val="12"/>
      <color rgb="FF0062AC"/>
      <name val="B Titr"/>
      <charset val="178"/>
    </font>
    <font>
      <b/>
      <sz val="12"/>
      <color rgb="FF0062AC"/>
      <name val="B Nazanin"/>
      <charset val="178"/>
    </font>
    <font>
      <b/>
      <sz val="10"/>
      <color rgb="FF000000"/>
      <name val="B Nazanin"/>
      <charset val="178"/>
    </font>
    <font>
      <sz val="10"/>
      <name val="B Nazanin"/>
      <charset val="178"/>
    </font>
    <font>
      <b/>
      <sz val="10"/>
      <color rgb="FF0062AC"/>
      <name val="B Titr"/>
      <charset val="178"/>
    </font>
    <font>
      <b/>
      <sz val="10"/>
      <name val="B Nazanin"/>
      <charset val="178"/>
    </font>
    <font>
      <b/>
      <sz val="13"/>
      <color rgb="FF0062AC"/>
      <name val="B Titr"/>
      <charset val="178"/>
    </font>
    <font>
      <sz val="13"/>
      <color theme="0"/>
      <name val="B Nazanin"/>
      <charset val="178"/>
    </font>
    <font>
      <b/>
      <sz val="13"/>
      <color rgb="FF0062AC"/>
      <name val="B Nazanin"/>
      <charset val="178"/>
    </font>
    <font>
      <sz val="9"/>
      <color rgb="FF000000"/>
      <name val="Tahoma"/>
      <family val="2"/>
    </font>
    <font>
      <b/>
      <sz val="9"/>
      <color rgb="FF000000"/>
      <name val="Tahoma"/>
      <family val="2"/>
    </font>
    <font>
      <sz val="11"/>
      <name val="B Nazanin"/>
      <charset val="178"/>
    </font>
    <font>
      <sz val="12"/>
      <color rgb="FF000000"/>
      <name val="B Nazanin"/>
      <charset val="178"/>
    </font>
    <font>
      <b/>
      <sz val="14.5"/>
      <color rgb="FF000000"/>
      <name val="B Nazanin"/>
      <charset val="178"/>
    </font>
    <font>
      <sz val="14.5"/>
      <name val="B Nazanin"/>
      <charset val="178"/>
    </font>
    <font>
      <b/>
      <sz val="14.5"/>
      <color rgb="FF0062AC"/>
      <name val="B Titr"/>
      <charset val="178"/>
    </font>
    <font>
      <b/>
      <sz val="14.5"/>
      <name val="B Nazanin"/>
      <charset val="178"/>
    </font>
    <font>
      <b/>
      <sz val="14.5"/>
      <color theme="0"/>
      <name val="Tahoma"/>
      <family val="2"/>
    </font>
    <font>
      <sz val="11"/>
      <color indexed="8"/>
      <name val="Calibri"/>
      <family val="2"/>
      <scheme val="minor"/>
    </font>
    <font>
      <b/>
      <sz val="16"/>
      <color rgb="FF0062AC"/>
      <name val="B Titr"/>
      <charset val="17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31" fillId="0" borderId="0"/>
  </cellStyleXfs>
  <cellXfs count="216">
    <xf numFmtId="0" fontId="0" fillId="0" borderId="0" xfId="0"/>
    <xf numFmtId="0" fontId="9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10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166" fontId="1" fillId="0" borderId="0" xfId="0" applyNumberFormat="1" applyFont="1" applyFill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65" fontId="25" fillId="0" borderId="0" xfId="1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9" fontId="2" fillId="0" borderId="0" xfId="2" applyFont="1" applyAlignment="1">
      <alignment horizontal="center"/>
    </xf>
    <xf numFmtId="10" fontId="27" fillId="0" borderId="0" xfId="2" applyNumberFormat="1" applyFont="1" applyFill="1" applyAlignment="1">
      <alignment horizontal="center"/>
    </xf>
    <xf numFmtId="0" fontId="29" fillId="0" borderId="0" xfId="0" applyFont="1" applyFill="1" applyAlignment="1">
      <alignment horizontal="center" vertical="center"/>
    </xf>
    <xf numFmtId="3" fontId="29" fillId="0" borderId="0" xfId="0" applyNumberFormat="1" applyFont="1" applyFill="1" applyBorder="1" applyAlignment="1">
      <alignment horizontal="center" vertical="center"/>
    </xf>
    <xf numFmtId="166" fontId="7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3" fontId="1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166" fontId="1" fillId="0" borderId="0" xfId="0" applyNumberFormat="1" applyFont="1" applyFill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10" fontId="2" fillId="0" borderId="4" xfId="2" applyNumberFormat="1" applyFont="1" applyBorder="1" applyAlignment="1">
      <alignment horizontal="center" vertical="center"/>
    </xf>
    <xf numFmtId="166" fontId="1" fillId="0" borderId="1" xfId="0" applyNumberFormat="1" applyFont="1" applyFill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/>
    </xf>
    <xf numFmtId="0" fontId="6" fillId="0" borderId="0" xfId="0" applyFont="1" applyFill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166" fontId="7" fillId="0" borderId="0" xfId="0" applyNumberFormat="1" applyFont="1" applyFill="1" applyBorder="1" applyAlignment="1">
      <alignment horizontal="center" vertical="center"/>
    </xf>
    <xf numFmtId="10" fontId="27" fillId="0" borderId="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6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5" fontId="9" fillId="0" borderId="0" xfId="1" applyNumberFormat="1" applyFont="1" applyAlignment="1">
      <alignment horizontal="center" vertical="center"/>
    </xf>
    <xf numFmtId="10" fontId="9" fillId="0" borderId="0" xfId="0" applyNumberFormat="1" applyFont="1" applyAlignment="1">
      <alignment horizontal="center" vertical="center"/>
    </xf>
    <xf numFmtId="1" fontId="9" fillId="0" borderId="0" xfId="2" applyNumberFormat="1" applyFont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166" fontId="10" fillId="0" borderId="3" xfId="0" applyNumberFormat="1" applyFont="1" applyBorder="1" applyAlignment="1">
      <alignment horizontal="center" vertical="center"/>
    </xf>
    <xf numFmtId="10" fontId="9" fillId="0" borderId="3" xfId="0" applyNumberFormat="1" applyFont="1" applyBorder="1" applyAlignment="1">
      <alignment horizontal="center" vertical="center"/>
    </xf>
    <xf numFmtId="10" fontId="9" fillId="0" borderId="0" xfId="2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166" fontId="1" fillId="0" borderId="0" xfId="0" applyNumberFormat="1" applyFont="1" applyFill="1" applyAlignment="1">
      <alignment horizontal="center"/>
    </xf>
    <xf numFmtId="3" fontId="2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center"/>
    </xf>
    <xf numFmtId="3" fontId="1" fillId="0" borderId="0" xfId="0" applyNumberFormat="1" applyFont="1" applyFill="1" applyAlignment="1">
      <alignment horizontal="center"/>
    </xf>
    <xf numFmtId="165" fontId="1" fillId="0" borderId="0" xfId="0" applyNumberFormat="1" applyFont="1" applyFill="1" applyAlignment="1">
      <alignment horizontal="center"/>
    </xf>
    <xf numFmtId="166" fontId="1" fillId="0" borderId="0" xfId="0" applyNumberFormat="1" applyFont="1" applyAlignment="1">
      <alignment horizontal="center"/>
    </xf>
    <xf numFmtId="166" fontId="2" fillId="0" borderId="4" xfId="0" applyNumberFormat="1" applyFont="1" applyBorder="1" applyAlignment="1">
      <alignment horizontal="center"/>
    </xf>
    <xf numFmtId="166" fontId="2" fillId="0" borderId="4" xfId="0" applyNumberFormat="1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9" fillId="0" borderId="0" xfId="0" applyFont="1" applyFill="1" applyAlignment="1">
      <alignment horizontal="center" vertical="center" readingOrder="2"/>
    </xf>
    <xf numFmtId="0" fontId="6" fillId="0" borderId="0" xfId="0" applyFont="1" applyAlignment="1">
      <alignment horizont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5" fontId="6" fillId="0" borderId="0" xfId="1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0" fontId="6" fillId="0" borderId="0" xfId="0" applyFont="1" applyFill="1" applyAlignment="1">
      <alignment horizontal="center"/>
    </xf>
    <xf numFmtId="1" fontId="6" fillId="0" borderId="0" xfId="0" applyNumberFormat="1" applyFont="1" applyFill="1" applyAlignment="1">
      <alignment horizontal="center"/>
    </xf>
    <xf numFmtId="166" fontId="6" fillId="0" borderId="0" xfId="0" applyNumberFormat="1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166" fontId="6" fillId="0" borderId="0" xfId="0" applyNumberFormat="1" applyFont="1" applyFill="1" applyBorder="1" applyAlignment="1">
      <alignment horizontal="center"/>
    </xf>
    <xf numFmtId="166" fontId="7" fillId="0" borderId="0" xfId="0" applyNumberFormat="1" applyFont="1" applyFill="1" applyBorder="1" applyAlignment="1">
      <alignment horizontal="center"/>
    </xf>
    <xf numFmtId="0" fontId="20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 wrapText="1"/>
    </xf>
    <xf numFmtId="3" fontId="6" fillId="0" borderId="0" xfId="0" applyNumberFormat="1" applyFont="1" applyAlignment="1">
      <alignment horizontal="center" wrapText="1"/>
    </xf>
    <xf numFmtId="166" fontId="0" fillId="0" borderId="0" xfId="0" applyNumberFormat="1" applyAlignment="1">
      <alignment horizontal="center"/>
    </xf>
    <xf numFmtId="10" fontId="1" fillId="0" borderId="0" xfId="0" applyNumberFormat="1" applyFont="1" applyFill="1" applyAlignment="1">
      <alignment horizontal="center"/>
    </xf>
    <xf numFmtId="3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3" fontId="24" fillId="0" borderId="0" xfId="0" applyNumberFormat="1" applyFont="1" applyAlignment="1">
      <alignment horizontal="center" vertical="center"/>
    </xf>
    <xf numFmtId="3" fontId="24" fillId="0" borderId="0" xfId="0" applyNumberFormat="1" applyFont="1" applyFill="1" applyAlignment="1">
      <alignment horizontal="center" vertical="center"/>
    </xf>
    <xf numFmtId="3" fontId="1" fillId="0" borderId="0" xfId="0" applyNumberFormat="1" applyFont="1" applyAlignment="1">
      <alignment horizontal="center" wrapText="1"/>
    </xf>
    <xf numFmtId="0" fontId="16" fillId="0" borderId="0" xfId="0" applyFont="1" applyFill="1" applyAlignment="1">
      <alignment horizontal="center"/>
    </xf>
    <xf numFmtId="10" fontId="1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27" fillId="0" borderId="0" xfId="0" applyFont="1" applyFill="1" applyAlignment="1">
      <alignment horizontal="center"/>
    </xf>
    <xf numFmtId="3" fontId="30" fillId="0" borderId="0" xfId="0" applyNumberFormat="1" applyFont="1" applyFill="1" applyAlignment="1">
      <alignment horizontal="center"/>
    </xf>
    <xf numFmtId="0" fontId="29" fillId="0" borderId="0" xfId="0" applyFont="1" applyFill="1" applyAlignment="1">
      <alignment horizontal="center"/>
    </xf>
    <xf numFmtId="166" fontId="27" fillId="0" borderId="0" xfId="0" applyNumberFormat="1" applyFont="1" applyFill="1" applyAlignment="1">
      <alignment horizontal="center"/>
    </xf>
    <xf numFmtId="167" fontId="27" fillId="0" borderId="0" xfId="2" applyNumberFormat="1" applyFont="1" applyFill="1" applyAlignment="1">
      <alignment horizontal="center"/>
    </xf>
    <xf numFmtId="3" fontId="27" fillId="0" borderId="0" xfId="0" applyNumberFormat="1" applyFont="1" applyFill="1" applyAlignment="1">
      <alignment horizontal="center"/>
    </xf>
    <xf numFmtId="10" fontId="27" fillId="0" borderId="0" xfId="0" applyNumberFormat="1" applyFont="1" applyFill="1" applyAlignment="1">
      <alignment horizontal="center"/>
    </xf>
    <xf numFmtId="0" fontId="27" fillId="0" borderId="2" xfId="0" applyFont="1" applyFill="1" applyBorder="1" applyAlignment="1">
      <alignment horizontal="center"/>
    </xf>
    <xf numFmtId="166" fontId="29" fillId="0" borderId="2" xfId="0" applyNumberFormat="1" applyFont="1" applyFill="1" applyBorder="1" applyAlignment="1">
      <alignment horizontal="center"/>
    </xf>
    <xf numFmtId="165" fontId="27" fillId="0" borderId="0" xfId="0" applyNumberFormat="1" applyFont="1" applyFill="1" applyAlignment="1">
      <alignment horizontal="center"/>
    </xf>
    <xf numFmtId="167" fontId="27" fillId="0" borderId="0" xfId="0" applyNumberFormat="1" applyFont="1" applyFill="1" applyAlignment="1">
      <alignment horizontal="center"/>
    </xf>
    <xf numFmtId="165" fontId="1" fillId="0" borderId="0" xfId="1" applyNumberFormat="1" applyFont="1" applyAlignment="1">
      <alignment horizontal="center"/>
    </xf>
    <xf numFmtId="168" fontId="1" fillId="0" borderId="0" xfId="0" applyNumberFormat="1" applyFont="1" applyAlignment="1">
      <alignment horizontal="center"/>
    </xf>
    <xf numFmtId="3" fontId="23" fillId="0" borderId="0" xfId="0" applyNumberFormat="1" applyFont="1" applyAlignment="1">
      <alignment horizontal="center"/>
    </xf>
    <xf numFmtId="10" fontId="2" fillId="0" borderId="0" xfId="0" applyNumberFormat="1" applyFont="1" applyAlignment="1">
      <alignment horizontal="center"/>
    </xf>
    <xf numFmtId="169" fontId="1" fillId="0" borderId="0" xfId="1" applyNumberFormat="1" applyFont="1" applyFill="1" applyAlignment="1">
      <alignment horizontal="center"/>
    </xf>
    <xf numFmtId="166" fontId="2" fillId="0" borderId="3" xfId="0" applyNumberFormat="1" applyFont="1" applyBorder="1" applyAlignment="1">
      <alignment horizontal="center"/>
    </xf>
    <xf numFmtId="10" fontId="2" fillId="0" borderId="3" xfId="0" applyNumberFormat="1" applyFont="1" applyBorder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 readingOrder="2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0" fontId="32" fillId="0" borderId="0" xfId="0" applyFont="1" applyAlignment="1">
      <alignment horizontal="right" vertical="center" readingOrder="2"/>
    </xf>
    <xf numFmtId="166" fontId="29" fillId="0" borderId="0" xfId="0" applyNumberFormat="1" applyFont="1" applyFill="1" applyBorder="1" applyAlignment="1">
      <alignment horizontal="center"/>
    </xf>
    <xf numFmtId="0" fontId="2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166" fontId="6" fillId="0" borderId="0" xfId="0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166" fontId="27" fillId="0" borderId="0" xfId="0" applyNumberFormat="1" applyFont="1" applyFill="1" applyAlignment="1">
      <alignment horizontal="center" vertical="center"/>
    </xf>
    <xf numFmtId="10" fontId="27" fillId="0" borderId="0" xfId="2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right" vertical="center" readingOrder="2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 wrapText="1"/>
    </xf>
    <xf numFmtId="3" fontId="22" fillId="0" borderId="0" xfId="0" applyNumberFormat="1" applyFont="1" applyAlignment="1">
      <alignment horizontal="center" vertical="center"/>
    </xf>
    <xf numFmtId="166" fontId="1" fillId="0" borderId="0" xfId="0" applyNumberFormat="1" applyFont="1" applyBorder="1" applyAlignment="1">
      <alignment horizontal="center" vertical="center"/>
    </xf>
    <xf numFmtId="166" fontId="2" fillId="0" borderId="4" xfId="0" applyNumberFormat="1" applyFont="1" applyBorder="1" applyAlignment="1">
      <alignment horizontal="center" vertical="center"/>
    </xf>
    <xf numFmtId="166" fontId="2" fillId="0" borderId="4" xfId="0" applyNumberFormat="1" applyFont="1" applyFill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9" fillId="0" borderId="0" xfId="0" applyFont="1" applyFill="1" applyAlignment="1">
      <alignment horizontal="right" vertical="center"/>
    </xf>
    <xf numFmtId="0" fontId="27" fillId="0" borderId="0" xfId="0" applyFont="1" applyFill="1" applyAlignment="1">
      <alignment horizontal="right" vertical="center"/>
    </xf>
    <xf numFmtId="0" fontId="29" fillId="0" borderId="2" xfId="0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3" fontId="6" fillId="0" borderId="0" xfId="0" applyNumberFormat="1" applyFont="1" applyFill="1" applyAlignment="1">
      <alignment horizontal="center" vertical="center"/>
    </xf>
    <xf numFmtId="166" fontId="6" fillId="0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" fillId="0" borderId="3" xfId="0" applyFont="1" applyBorder="1" applyAlignment="1">
      <alignment horizontal="center"/>
    </xf>
    <xf numFmtId="3" fontId="10" fillId="0" borderId="0" xfId="0" applyNumberFormat="1" applyFont="1" applyAlignment="1">
      <alignment horizontal="center" vertical="center"/>
    </xf>
    <xf numFmtId="10" fontId="10" fillId="0" borderId="0" xfId="0" applyNumberFormat="1" applyFont="1" applyAlignment="1">
      <alignment horizontal="center" vertical="center"/>
    </xf>
    <xf numFmtId="165" fontId="10" fillId="0" borderId="0" xfId="1" applyNumberFormat="1" applyFont="1" applyAlignment="1">
      <alignment horizontal="center" vertical="center"/>
    </xf>
    <xf numFmtId="165" fontId="10" fillId="0" borderId="3" xfId="1" applyNumberFormat="1" applyFont="1" applyBorder="1" applyAlignment="1">
      <alignment horizontal="center" vertical="center"/>
    </xf>
    <xf numFmtId="10" fontId="10" fillId="0" borderId="3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right" vertical="center" readingOrder="2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readingOrder="2"/>
    </xf>
    <xf numFmtId="0" fontId="12" fillId="0" borderId="0" xfId="0" applyFont="1" applyAlignment="1">
      <alignment horizontal="right" vertical="center" readingOrder="2"/>
    </xf>
    <xf numFmtId="0" fontId="4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right" vertical="center" readingOrder="2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right" vertical="center" readingOrder="2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right" vertical="center" readingOrder="2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9" fillId="0" borderId="0" xfId="0" applyFont="1" applyFill="1" applyAlignment="1">
      <alignment horizontal="right" vertical="center" readingOrder="2"/>
    </xf>
    <xf numFmtId="166" fontId="7" fillId="0" borderId="0" xfId="0" applyNumberFormat="1" applyFont="1" applyFill="1" applyAlignment="1">
      <alignment horizontal="center" vertical="center"/>
    </xf>
    <xf numFmtId="166" fontId="5" fillId="0" borderId="1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right" vertical="center"/>
    </xf>
    <xf numFmtId="166" fontId="5" fillId="0" borderId="1" xfId="0" applyNumberFormat="1" applyFont="1" applyFill="1" applyBorder="1" applyAlignment="1">
      <alignment horizontal="right" vertical="center"/>
    </xf>
    <xf numFmtId="166" fontId="21" fillId="0" borderId="0" xfId="0" applyNumberFormat="1" applyFont="1" applyFill="1" applyAlignment="1">
      <alignment horizontal="right" vertical="center" readingOrder="2"/>
    </xf>
    <xf numFmtId="166" fontId="5" fillId="0" borderId="0" xfId="0" applyNumberFormat="1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6" fillId="0" borderId="0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horizontal="center" vertical="center"/>
    </xf>
    <xf numFmtId="10" fontId="26" fillId="0" borderId="1" xfId="2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right" readingOrder="2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right" vertical="center" wrapText="1"/>
    </xf>
    <xf numFmtId="0" fontId="14" fillId="0" borderId="0" xfId="0" applyFont="1" applyFill="1" applyAlignment="1">
      <alignment horizontal="right" vertical="center" readingOrder="2"/>
    </xf>
    <xf numFmtId="0" fontId="13" fillId="0" borderId="0" xfId="0" applyFont="1" applyFill="1" applyAlignment="1">
      <alignment horizontal="right" vertical="center" readingOrder="2"/>
    </xf>
  </cellXfs>
  <cellStyles count="4">
    <cellStyle name="Comma" xfId="1" builtinId="3"/>
    <cellStyle name="Normal" xfId="0" builtinId="0"/>
    <cellStyle name="Normal 3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AD21"/>
  <sheetViews>
    <sheetView rightToLeft="1" view="pageBreakPreview" zoomScale="60" zoomScaleNormal="70" zoomScalePageLayoutView="60" workbookViewId="0">
      <selection activeCell="AD8" sqref="AD8"/>
    </sheetView>
  </sheetViews>
  <sheetFormatPr defaultColWidth="9.140625" defaultRowHeight="22.5" x14ac:dyDescent="0.25"/>
  <cols>
    <col min="1" max="1" width="35.5703125" style="1" customWidth="1"/>
    <col min="2" max="2" width="1.140625" style="1" customWidth="1"/>
    <col min="3" max="3" width="14.140625" style="1" customWidth="1"/>
    <col min="4" max="4" width="1.140625" style="1" customWidth="1"/>
    <col min="5" max="5" width="22.5703125" style="1" customWidth="1"/>
    <col min="6" max="6" width="1.140625" style="1" customWidth="1"/>
    <col min="7" max="7" width="24.85546875" style="1" customWidth="1"/>
    <col min="8" max="8" width="1.140625" style="1" customWidth="1"/>
    <col min="9" max="9" width="19.85546875" style="1" customWidth="1"/>
    <col min="10" max="10" width="1.140625" style="1" customWidth="1"/>
    <col min="11" max="11" width="19.140625" style="1" customWidth="1"/>
    <col min="12" max="12" width="1.140625" style="1" customWidth="1"/>
    <col min="13" max="13" width="16.28515625" style="1" bestFit="1" customWidth="1"/>
    <col min="14" max="14" width="1.140625" style="1" customWidth="1"/>
    <col min="15" max="15" width="20.5703125" style="1" customWidth="1"/>
    <col min="16" max="16" width="1.140625" style="1" customWidth="1"/>
    <col min="17" max="17" width="15.85546875" style="1" customWidth="1"/>
    <col min="18" max="18" width="1.140625" style="1" customWidth="1"/>
    <col min="19" max="19" width="14.28515625" style="1" customWidth="1"/>
    <col min="20" max="20" width="1.140625" style="1" customWidth="1"/>
    <col min="21" max="21" width="23.5703125" style="1" bestFit="1" customWidth="1"/>
    <col min="22" max="22" width="1.140625" style="1" customWidth="1"/>
    <col min="23" max="23" width="27.42578125" style="1" bestFit="1" customWidth="1"/>
    <col min="24" max="24" width="1.140625" style="1" customWidth="1"/>
    <col min="25" max="25" width="12.85546875" style="1" customWidth="1"/>
    <col min="26" max="26" width="9.140625" style="1" customWidth="1"/>
    <col min="27" max="27" width="6.85546875" style="1" customWidth="1"/>
    <col min="28" max="28" width="20.28515625" style="1" customWidth="1"/>
    <col min="29" max="29" width="10.85546875" style="1" customWidth="1"/>
    <col min="30" max="30" width="17.140625" style="1" customWidth="1"/>
    <col min="31" max="45" width="9" style="1" customWidth="1"/>
    <col min="46" max="16384" width="9.140625" style="1"/>
  </cols>
  <sheetData>
    <row r="1" spans="1:30" ht="25.5" customHeight="1" x14ac:dyDescent="0.25">
      <c r="A1" s="165" t="s">
        <v>101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</row>
    <row r="2" spans="1:30" ht="25.5" customHeight="1" x14ac:dyDescent="0.25">
      <c r="A2" s="165" t="s">
        <v>0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</row>
    <row r="3" spans="1:30" ht="25.5" customHeight="1" x14ac:dyDescent="0.25">
      <c r="A3" s="165" t="s">
        <v>95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</row>
    <row r="4" spans="1:30" ht="44.25" customHeight="1" x14ac:dyDescent="0.25">
      <c r="A4" s="114" t="s">
        <v>70</v>
      </c>
      <c r="B4" s="29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</row>
    <row r="5" spans="1:30" ht="39" customHeight="1" x14ac:dyDescent="0.25">
      <c r="A5" s="164" t="s">
        <v>71</v>
      </c>
      <c r="B5" s="164"/>
      <c r="C5" s="164"/>
    </row>
    <row r="6" spans="1:30" ht="24" x14ac:dyDescent="0.25">
      <c r="A6" s="166" t="s">
        <v>1</v>
      </c>
      <c r="C6" s="167" t="s">
        <v>97</v>
      </c>
      <c r="D6" s="167" t="s">
        <v>2</v>
      </c>
      <c r="E6" s="167" t="s">
        <v>2</v>
      </c>
      <c r="F6" s="167" t="s">
        <v>2</v>
      </c>
      <c r="G6" s="167" t="s">
        <v>2</v>
      </c>
      <c r="I6" s="167" t="s">
        <v>3</v>
      </c>
      <c r="J6" s="167" t="s">
        <v>3</v>
      </c>
      <c r="K6" s="167" t="s">
        <v>3</v>
      </c>
      <c r="L6" s="167" t="s">
        <v>3</v>
      </c>
      <c r="M6" s="167" t="s">
        <v>3</v>
      </c>
      <c r="N6" s="167" t="s">
        <v>3</v>
      </c>
      <c r="O6" s="167" t="s">
        <v>3</v>
      </c>
      <c r="Q6" s="167" t="s">
        <v>96</v>
      </c>
      <c r="R6" s="167" t="s">
        <v>4</v>
      </c>
      <c r="S6" s="167" t="s">
        <v>4</v>
      </c>
      <c r="T6" s="167" t="s">
        <v>4</v>
      </c>
      <c r="U6" s="167" t="s">
        <v>4</v>
      </c>
      <c r="V6" s="167" t="s">
        <v>4</v>
      </c>
      <c r="W6" s="167" t="s">
        <v>4</v>
      </c>
      <c r="X6" s="167" t="s">
        <v>4</v>
      </c>
      <c r="Y6" s="167" t="s">
        <v>4</v>
      </c>
    </row>
    <row r="7" spans="1:30" ht="21.75" customHeight="1" x14ac:dyDescent="0.25">
      <c r="A7" s="166" t="s">
        <v>1</v>
      </c>
      <c r="C7" s="166" t="s">
        <v>5</v>
      </c>
      <c r="E7" s="166" t="s">
        <v>6</v>
      </c>
      <c r="G7" s="166" t="s">
        <v>7</v>
      </c>
      <c r="I7" s="167" t="s">
        <v>8</v>
      </c>
      <c r="J7" s="167" t="s">
        <v>8</v>
      </c>
      <c r="K7" s="167" t="s">
        <v>8</v>
      </c>
      <c r="M7" s="167" t="s">
        <v>9</v>
      </c>
      <c r="N7" s="167" t="s">
        <v>9</v>
      </c>
      <c r="O7" s="167" t="s">
        <v>9</v>
      </c>
      <c r="Q7" s="166" t="s">
        <v>5</v>
      </c>
      <c r="S7" s="166" t="s">
        <v>10</v>
      </c>
      <c r="U7" s="166" t="s">
        <v>6</v>
      </c>
      <c r="W7" s="166" t="s">
        <v>7</v>
      </c>
      <c r="Y7" s="168" t="s">
        <v>11</v>
      </c>
    </row>
    <row r="8" spans="1:30" ht="41.25" customHeight="1" x14ac:dyDescent="0.25">
      <c r="A8" s="167" t="s">
        <v>1</v>
      </c>
      <c r="C8" s="167" t="s">
        <v>5</v>
      </c>
      <c r="E8" s="167" t="s">
        <v>6</v>
      </c>
      <c r="G8" s="167" t="s">
        <v>7</v>
      </c>
      <c r="I8" s="167" t="s">
        <v>5</v>
      </c>
      <c r="K8" s="167" t="s">
        <v>6</v>
      </c>
      <c r="M8" s="167" t="s">
        <v>5</v>
      </c>
      <c r="O8" s="167" t="s">
        <v>12</v>
      </c>
      <c r="Q8" s="167" t="s">
        <v>5</v>
      </c>
      <c r="S8" s="167" t="s">
        <v>10</v>
      </c>
      <c r="U8" s="167" t="s">
        <v>6</v>
      </c>
      <c r="W8" s="167" t="s">
        <v>7</v>
      </c>
      <c r="Y8" s="169" t="s">
        <v>11</v>
      </c>
      <c r="Z8" s="26"/>
      <c r="AD8" s="26">
        <v>1547361650841</v>
      </c>
    </row>
    <row r="9" spans="1:30" ht="39" customHeight="1" x14ac:dyDescent="0.25">
      <c r="A9" s="118" t="s">
        <v>99</v>
      </c>
      <c r="C9" s="41">
        <v>38186025</v>
      </c>
      <c r="D9" s="41"/>
      <c r="E9" s="41">
        <v>452367395281</v>
      </c>
      <c r="F9" s="41"/>
      <c r="G9" s="41">
        <v>475097797557.16901</v>
      </c>
      <c r="H9" s="41"/>
      <c r="I9" s="42">
        <v>0</v>
      </c>
      <c r="J9" s="42"/>
      <c r="K9" s="42">
        <v>0</v>
      </c>
      <c r="L9" s="41"/>
      <c r="M9" s="42">
        <v>0</v>
      </c>
      <c r="N9" s="42"/>
      <c r="O9" s="42">
        <v>0</v>
      </c>
      <c r="P9" s="41"/>
      <c r="Q9" s="42">
        <v>38186025</v>
      </c>
      <c r="R9" s="42"/>
      <c r="S9" s="41">
        <v>12660</v>
      </c>
      <c r="T9" s="42"/>
      <c r="U9" s="41">
        <v>452367395281</v>
      </c>
      <c r="V9" s="42"/>
      <c r="W9" s="41">
        <v>483344432423.15601</v>
      </c>
      <c r="Y9" s="43">
        <f>W9/$AD$8</f>
        <v>0.31236681622583545</v>
      </c>
      <c r="Z9" s="44"/>
      <c r="AA9" s="43"/>
      <c r="AB9" s="26"/>
    </row>
    <row r="10" spans="1:30" ht="39" customHeight="1" thickBot="1" x14ac:dyDescent="0.3">
      <c r="A10" s="40" t="s">
        <v>63</v>
      </c>
      <c r="B10" s="40"/>
      <c r="C10" s="45"/>
      <c r="D10" s="45"/>
      <c r="E10" s="46">
        <f>SUM(E9:E9)</f>
        <v>452367395281</v>
      </c>
      <c r="F10" s="45"/>
      <c r="G10" s="46">
        <f>SUM(G9:G9)</f>
        <v>475097797557.16901</v>
      </c>
      <c r="H10" s="45"/>
      <c r="I10" s="45"/>
      <c r="J10" s="45"/>
      <c r="K10" s="46">
        <f>SUM(K9:K9)</f>
        <v>0</v>
      </c>
      <c r="L10" s="45"/>
      <c r="M10" s="45"/>
      <c r="N10" s="45"/>
      <c r="O10" s="46">
        <f>SUM(O9:O9)</f>
        <v>0</v>
      </c>
      <c r="P10" s="45"/>
      <c r="Q10" s="45"/>
      <c r="R10" s="45"/>
      <c r="S10" s="45"/>
      <c r="T10" s="45"/>
      <c r="U10" s="46">
        <f>SUM(U9:U9)</f>
        <v>452367395281</v>
      </c>
      <c r="V10" s="45">
        <f>SUM(V9:V9)</f>
        <v>0</v>
      </c>
      <c r="W10" s="46">
        <f>SUM(W9:W9)</f>
        <v>483344432423.15601</v>
      </c>
      <c r="X10" s="40"/>
      <c r="Y10" s="47">
        <f>SUM(Y9:Y9)</f>
        <v>0.31236681622583545</v>
      </c>
      <c r="Z10" s="44"/>
      <c r="AA10" s="43"/>
    </row>
    <row r="11" spans="1:30" ht="39" customHeight="1" thickTop="1" x14ac:dyDescent="0.25">
      <c r="E11" s="26"/>
      <c r="G11" s="26"/>
      <c r="U11" s="26">
        <v>452367395281</v>
      </c>
      <c r="W11" s="26">
        <f>U11</f>
        <v>452367395281</v>
      </c>
      <c r="Z11" s="44"/>
      <c r="AA11" s="43"/>
    </row>
    <row r="12" spans="1:30" ht="39" customHeight="1" x14ac:dyDescent="0.25">
      <c r="E12" s="26"/>
      <c r="G12" s="41"/>
      <c r="U12" s="26">
        <f>U10-U11</f>
        <v>0</v>
      </c>
      <c r="W12" s="26">
        <v>30977037142</v>
      </c>
      <c r="Z12" s="44"/>
      <c r="AA12" s="43"/>
    </row>
    <row r="13" spans="1:30" ht="39" customHeight="1" x14ac:dyDescent="0.25">
      <c r="E13" s="26"/>
      <c r="G13" s="26"/>
      <c r="U13" s="26"/>
      <c r="W13" s="26">
        <f>W10-W11-W12</f>
        <v>0.156005859375</v>
      </c>
      <c r="Z13" s="44"/>
      <c r="AA13" s="43"/>
    </row>
    <row r="14" spans="1:30" ht="39" customHeight="1" x14ac:dyDescent="0.25">
      <c r="E14" s="41"/>
      <c r="G14" s="26"/>
      <c r="U14" s="26"/>
      <c r="W14" s="26"/>
      <c r="Z14" s="44"/>
      <c r="AA14" s="43"/>
    </row>
    <row r="15" spans="1:30" ht="39" customHeight="1" x14ac:dyDescent="0.25">
      <c r="E15" s="41"/>
      <c r="G15" s="26"/>
      <c r="U15" s="26"/>
      <c r="W15" s="26"/>
      <c r="Z15" s="44"/>
      <c r="AA15" s="43"/>
    </row>
    <row r="16" spans="1:30" ht="39" customHeight="1" x14ac:dyDescent="0.25">
      <c r="G16" s="26"/>
      <c r="U16" s="26"/>
      <c r="W16" s="26"/>
      <c r="Z16" s="44"/>
      <c r="AA16" s="43"/>
    </row>
    <row r="17" spans="1:27" ht="39" customHeight="1" x14ac:dyDescent="0.25">
      <c r="G17" s="41"/>
      <c r="U17" s="41"/>
      <c r="W17" s="26"/>
      <c r="Z17" s="44"/>
      <c r="AA17" s="43"/>
    </row>
    <row r="18" spans="1:27" ht="39" customHeight="1" x14ac:dyDescent="0.25">
      <c r="W18" s="41"/>
      <c r="Z18" s="44"/>
      <c r="AA18" s="43"/>
    </row>
    <row r="19" spans="1:27" s="40" customFormat="1" ht="27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48"/>
      <c r="AA19" s="43"/>
    </row>
    <row r="20" spans="1:27" ht="27.75" customHeight="1" x14ac:dyDescent="0.25">
      <c r="Z20" s="48"/>
      <c r="AA20" s="43"/>
    </row>
    <row r="21" spans="1:27" x14ac:dyDescent="0.25">
      <c r="Z21" s="48"/>
      <c r="AA21" s="43"/>
    </row>
  </sheetData>
  <mergeCells count="22">
    <mergeCell ref="I8"/>
    <mergeCell ref="K8"/>
    <mergeCell ref="I7:K7"/>
    <mergeCell ref="M8"/>
    <mergeCell ref="O8"/>
    <mergeCell ref="M7:O7"/>
    <mergeCell ref="A5:C5"/>
    <mergeCell ref="A3:Y3"/>
    <mergeCell ref="A2:Y2"/>
    <mergeCell ref="A1:Y1"/>
    <mergeCell ref="A6:A8"/>
    <mergeCell ref="C7:C8"/>
    <mergeCell ref="E7:E8"/>
    <mergeCell ref="G7:G8"/>
    <mergeCell ref="C6:G6"/>
    <mergeCell ref="Y7:Y8"/>
    <mergeCell ref="Q6:Y6"/>
    <mergeCell ref="I6:O6"/>
    <mergeCell ref="Q7:Q8"/>
    <mergeCell ref="S7:S8"/>
    <mergeCell ref="U7:U8"/>
    <mergeCell ref="W7:W8"/>
  </mergeCells>
  <printOptions horizontalCentered="1"/>
  <pageMargins left="7.874015748031496E-2" right="7.874015748031496E-2" top="0.39370078740157483" bottom="0.74803149606299213" header="0" footer="0.19685039370078741"/>
  <pageSetup paperSize="9" scale="39" orientation="landscape" useFirstPageNumber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X9"/>
  <sheetViews>
    <sheetView rightToLeft="1" showWhiteSpace="0" view="pageBreakPreview" zoomScale="50" zoomScaleNormal="100" zoomScaleSheetLayoutView="50" zoomScalePageLayoutView="70" workbookViewId="0">
      <selection activeCell="U50" sqref="U50"/>
    </sheetView>
  </sheetViews>
  <sheetFormatPr defaultColWidth="9.140625" defaultRowHeight="20.25" x14ac:dyDescent="0.5"/>
  <cols>
    <col min="1" max="1" width="33.140625" style="138" bestFit="1" customWidth="1"/>
    <col min="2" max="2" width="1" style="66" customWidth="1"/>
    <col min="3" max="3" width="12.7109375" style="68" bestFit="1" customWidth="1"/>
    <col min="4" max="4" width="1" style="68" customWidth="1"/>
    <col min="5" max="5" width="20.28515625" style="68" bestFit="1" customWidth="1"/>
    <col min="6" max="6" width="1" style="68" customWidth="1"/>
    <col min="7" max="7" width="23.5703125" style="68" bestFit="1" customWidth="1"/>
    <col min="8" max="8" width="1" style="68" customWidth="1"/>
    <col min="9" max="9" width="23.85546875" style="68" customWidth="1"/>
    <col min="10" max="10" width="1" style="68" customWidth="1"/>
    <col min="11" max="11" width="18" style="68" bestFit="1" customWidth="1"/>
    <col min="12" max="12" width="1" style="68" customWidth="1"/>
    <col min="13" max="13" width="24.5703125" style="68" bestFit="1" customWidth="1"/>
    <col min="14" max="14" width="1" style="68" customWidth="1"/>
    <col min="15" max="15" width="23.85546875" style="68" bestFit="1" customWidth="1"/>
    <col min="16" max="16" width="1" style="68" customWidth="1"/>
    <col min="17" max="17" width="24.140625" style="68" customWidth="1"/>
    <col min="18" max="18" width="6.42578125" style="66" customWidth="1"/>
    <col min="19" max="19" width="26" style="66" hidden="1" customWidth="1"/>
    <col min="20" max="20" width="32.85546875" style="66" bestFit="1" customWidth="1"/>
    <col min="21" max="21" width="23.5703125" style="66" customWidth="1"/>
    <col min="22" max="22" width="16" style="66" bestFit="1" customWidth="1"/>
    <col min="23" max="23" width="22" style="66" customWidth="1"/>
    <col min="24" max="24" width="18.42578125" style="67" bestFit="1" customWidth="1"/>
    <col min="25" max="25" width="15.28515625" style="66" bestFit="1" customWidth="1"/>
    <col min="26" max="26" width="19.28515625" style="66" bestFit="1" customWidth="1"/>
    <col min="27" max="29" width="9.140625" style="66"/>
    <col min="30" max="30" width="0" style="66" hidden="1" customWidth="1"/>
    <col min="31" max="16384" width="9.140625" style="66"/>
  </cols>
  <sheetData>
    <row r="1" spans="1:23" ht="21.75" x14ac:dyDescent="0.5">
      <c r="A1" s="196" t="str">
        <f>'درآمد ناشی از تغییر قیمت اوراق '!A1:Q1</f>
        <v>صندوق جسورانه پیشرفت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</row>
    <row r="2" spans="1:23" ht="21.75" x14ac:dyDescent="0.5">
      <c r="A2" s="201" t="s">
        <v>42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</row>
    <row r="3" spans="1:23" ht="21.75" x14ac:dyDescent="0.5">
      <c r="A3" s="201" t="str">
        <f>سهام!A3</f>
        <v>برای ماه منتهی به 1400/12/29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</row>
    <row r="4" spans="1:23" ht="19.5" customHeight="1" x14ac:dyDescent="0.5">
      <c r="A4" s="200" t="s">
        <v>78</v>
      </c>
      <c r="B4" s="200"/>
      <c r="C4" s="200"/>
      <c r="D4" s="200"/>
      <c r="E4" s="200"/>
      <c r="F4" s="200"/>
      <c r="G4" s="200"/>
      <c r="H4" s="200"/>
    </row>
    <row r="5" spans="1:23" ht="18" customHeight="1" x14ac:dyDescent="0.5">
      <c r="A5" s="198" t="s">
        <v>1</v>
      </c>
      <c r="B5" s="68"/>
      <c r="C5" s="197" t="s">
        <v>44</v>
      </c>
      <c r="D5" s="197" t="s">
        <v>44</v>
      </c>
      <c r="E5" s="197" t="s">
        <v>44</v>
      </c>
      <c r="F5" s="197" t="s">
        <v>44</v>
      </c>
      <c r="G5" s="197" t="s">
        <v>44</v>
      </c>
      <c r="H5" s="197" t="s">
        <v>44</v>
      </c>
      <c r="I5" s="197" t="s">
        <v>44</v>
      </c>
      <c r="K5" s="197" t="str">
        <f>سهام!Q6</f>
        <v>1400/12/29</v>
      </c>
      <c r="L5" s="197" t="s">
        <v>45</v>
      </c>
      <c r="M5" s="197" t="s">
        <v>45</v>
      </c>
      <c r="N5" s="197" t="s">
        <v>45</v>
      </c>
      <c r="O5" s="197" t="s">
        <v>45</v>
      </c>
      <c r="P5" s="197" t="s">
        <v>45</v>
      </c>
      <c r="Q5" s="197" t="s">
        <v>45</v>
      </c>
    </row>
    <row r="6" spans="1:23" ht="21.75" x14ac:dyDescent="0.5">
      <c r="A6" s="199" t="s">
        <v>1</v>
      </c>
      <c r="B6" s="68"/>
      <c r="C6" s="16" t="s">
        <v>5</v>
      </c>
      <c r="E6" s="197" t="s">
        <v>54</v>
      </c>
      <c r="G6" s="197" t="s">
        <v>55</v>
      </c>
      <c r="I6" s="37" t="s">
        <v>57</v>
      </c>
      <c r="K6" s="197" t="s">
        <v>5</v>
      </c>
      <c r="M6" s="197" t="s">
        <v>54</v>
      </c>
      <c r="O6" s="197" t="s">
        <v>55</v>
      </c>
      <c r="Q6" s="37" t="s">
        <v>57</v>
      </c>
    </row>
    <row r="7" spans="1:23" ht="22.5" x14ac:dyDescent="0.5">
      <c r="A7" s="147"/>
      <c r="B7" s="68"/>
      <c r="C7" s="42"/>
      <c r="D7" s="42"/>
      <c r="E7" s="42"/>
      <c r="F7" s="42"/>
      <c r="G7" s="42"/>
      <c r="H7" s="42"/>
      <c r="I7" s="42"/>
      <c r="J7" s="27"/>
      <c r="K7" s="27"/>
      <c r="L7" s="27"/>
      <c r="M7" s="27"/>
      <c r="N7" s="27"/>
      <c r="O7" s="27"/>
      <c r="P7" s="27"/>
      <c r="Q7" s="27"/>
    </row>
    <row r="8" spans="1:23" ht="21.75" x14ac:dyDescent="0.55000000000000004">
      <c r="I8" s="72"/>
      <c r="Q8" s="72"/>
      <c r="W8" s="66">
        <v>0</v>
      </c>
    </row>
    <row r="9" spans="1:23" x14ac:dyDescent="0.5">
      <c r="I9" s="71"/>
      <c r="Q9" s="71"/>
    </row>
  </sheetData>
  <mergeCells count="12">
    <mergeCell ref="A1:Q1"/>
    <mergeCell ref="K5:Q5"/>
    <mergeCell ref="A5:A6"/>
    <mergeCell ref="K6"/>
    <mergeCell ref="E6"/>
    <mergeCell ref="G6"/>
    <mergeCell ref="C5:I5"/>
    <mergeCell ref="M6"/>
    <mergeCell ref="A4:H4"/>
    <mergeCell ref="O6"/>
    <mergeCell ref="A3:Q3"/>
    <mergeCell ref="A2:Q2"/>
  </mergeCells>
  <printOptions horizontalCentered="1"/>
  <pageMargins left="0" right="0" top="0.39370078740157483" bottom="0.74803149606299213" header="0" footer="0.19685039370078741"/>
  <pageSetup paperSize="9" scale="43" firstPageNumber="13" orientation="landscape" useFirstPageNumber="1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AA66"/>
  <sheetViews>
    <sheetView rightToLeft="1" tabSelected="1" view="pageBreakPreview" zoomScale="60" zoomScaleNormal="60" zoomScalePageLayoutView="50" workbookViewId="0">
      <pane xSplit="1" topLeftCell="B1" activePane="topRight" state="frozen"/>
      <selection activeCell="W11" sqref="W11"/>
      <selection pane="topRight" activeCell="U14" sqref="U14"/>
    </sheetView>
  </sheetViews>
  <sheetFormatPr defaultColWidth="9.140625" defaultRowHeight="21" customHeight="1" x14ac:dyDescent="0.55000000000000004"/>
  <cols>
    <col min="1" max="1" width="40.42578125" style="149" customWidth="1"/>
    <col min="2" max="2" width="1.7109375" style="87" customWidth="1"/>
    <col min="3" max="3" width="20.42578125" style="87" customWidth="1"/>
    <col min="4" max="4" width="1.7109375" style="87" customWidth="1"/>
    <col min="5" max="5" width="24.28515625" style="87" customWidth="1"/>
    <col min="6" max="6" width="1.7109375" style="87" customWidth="1"/>
    <col min="7" max="7" width="23" style="87" customWidth="1"/>
    <col min="8" max="8" width="1.7109375" style="87" customWidth="1"/>
    <col min="9" max="9" width="24" style="87" customWidth="1"/>
    <col min="10" max="10" width="1.7109375" style="87" customWidth="1"/>
    <col min="11" max="11" width="18.5703125" style="87" bestFit="1" customWidth="1"/>
    <col min="12" max="12" width="1.7109375" style="87" customWidth="1"/>
    <col min="13" max="13" width="21.140625" style="87" bestFit="1" customWidth="1"/>
    <col min="14" max="14" width="1.7109375" style="87" customWidth="1"/>
    <col min="15" max="15" width="23.28515625" style="87" customWidth="1"/>
    <col min="16" max="16" width="1.7109375" style="87" customWidth="1"/>
    <col min="17" max="17" width="23.140625" style="87" bestFit="1" customWidth="1"/>
    <col min="18" max="18" width="1.7109375" style="87" customWidth="1"/>
    <col min="19" max="19" width="23.42578125" style="87" bestFit="1" customWidth="1"/>
    <col min="20" max="20" width="1.7109375" style="87" customWidth="1"/>
    <col min="21" max="21" width="21.140625" style="13" customWidth="1"/>
    <col min="22" max="22" width="1.28515625" style="87" customWidth="1"/>
    <col min="23" max="23" width="37.5703125" style="87" customWidth="1"/>
    <col min="24" max="24" width="20.140625" style="87" bestFit="1" customWidth="1"/>
    <col min="25" max="25" width="10.28515625" style="87" customWidth="1"/>
    <col min="26" max="26" width="14.85546875" style="87" customWidth="1"/>
    <col min="27" max="27" width="19.85546875" style="87" bestFit="1" customWidth="1"/>
    <col min="28" max="28" width="11.42578125" style="87" customWidth="1"/>
    <col min="29" max="31" width="21" style="87" customWidth="1"/>
    <col min="32" max="32" width="9.140625" style="87"/>
    <col min="33" max="33" width="9.28515625" style="87" bestFit="1" customWidth="1"/>
    <col min="34" max="34" width="9.140625" style="87"/>
    <col min="35" max="35" width="12.140625" style="87" bestFit="1" customWidth="1"/>
    <col min="36" max="36" width="9.140625" style="87"/>
    <col min="37" max="37" width="16.28515625" style="87" bestFit="1" customWidth="1"/>
    <col min="38" max="38" width="9.140625" style="87"/>
    <col min="39" max="39" width="16.28515625" style="87" bestFit="1" customWidth="1"/>
    <col min="40" max="40" width="9.140625" style="87"/>
    <col min="41" max="41" width="15" style="87" bestFit="1" customWidth="1"/>
    <col min="42" max="16384" width="9.140625" style="87"/>
  </cols>
  <sheetData>
    <row r="1" spans="1:27" ht="21" customHeight="1" x14ac:dyDescent="0.55000000000000004">
      <c r="A1" s="202" t="str">
        <f>'جمع درآمدها'!A1:G1</f>
        <v>صندوق جسورانه پیشرفت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</row>
    <row r="2" spans="1:27" ht="21" customHeight="1" x14ac:dyDescent="0.55000000000000004">
      <c r="A2" s="202" t="s">
        <v>42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W2" s="88">
        <v>1547361650841</v>
      </c>
    </row>
    <row r="3" spans="1:27" ht="19.5" customHeight="1" x14ac:dyDescent="0.55000000000000004">
      <c r="A3" s="202" t="str">
        <f>سهام!A3</f>
        <v>برای ماه منتهی به 1400/12/29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</row>
    <row r="4" spans="1:27" ht="26.25" customHeight="1" x14ac:dyDescent="0.75">
      <c r="A4" s="208" t="s">
        <v>79</v>
      </c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</row>
    <row r="5" spans="1:27" ht="21" customHeight="1" x14ac:dyDescent="0.55000000000000004">
      <c r="A5" s="203" t="s">
        <v>1</v>
      </c>
      <c r="C5" s="205" t="s">
        <v>44</v>
      </c>
      <c r="D5" s="205" t="s">
        <v>44</v>
      </c>
      <c r="E5" s="205" t="s">
        <v>44</v>
      </c>
      <c r="F5" s="205" t="s">
        <v>44</v>
      </c>
      <c r="G5" s="205" t="s">
        <v>44</v>
      </c>
      <c r="H5" s="205" t="s">
        <v>44</v>
      </c>
      <c r="I5" s="205" t="s">
        <v>44</v>
      </c>
      <c r="J5" s="205" t="s">
        <v>44</v>
      </c>
      <c r="K5" s="205" t="s">
        <v>44</v>
      </c>
      <c r="M5" s="205" t="str">
        <f>سهام!Q6</f>
        <v>1400/12/29</v>
      </c>
      <c r="N5" s="205" t="s">
        <v>45</v>
      </c>
      <c r="O5" s="205" t="s">
        <v>45</v>
      </c>
      <c r="P5" s="205" t="s">
        <v>45</v>
      </c>
      <c r="Q5" s="205" t="s">
        <v>45</v>
      </c>
      <c r="R5" s="205" t="s">
        <v>45</v>
      </c>
      <c r="S5" s="205" t="s">
        <v>45</v>
      </c>
      <c r="T5" s="205" t="s">
        <v>45</v>
      </c>
      <c r="U5" s="205" t="s">
        <v>45</v>
      </c>
    </row>
    <row r="6" spans="1:27" ht="21" customHeight="1" x14ac:dyDescent="0.55000000000000004">
      <c r="A6" s="204" t="s">
        <v>1</v>
      </c>
      <c r="C6" s="116" t="s">
        <v>58</v>
      </c>
      <c r="E6" s="205" t="s">
        <v>59</v>
      </c>
      <c r="G6" s="205" t="s">
        <v>60</v>
      </c>
      <c r="I6" s="205" t="s">
        <v>38</v>
      </c>
      <c r="K6" s="207" t="s">
        <v>61</v>
      </c>
      <c r="M6" s="205" t="s">
        <v>58</v>
      </c>
      <c r="O6" s="205" t="s">
        <v>59</v>
      </c>
      <c r="Q6" s="205" t="s">
        <v>60</v>
      </c>
      <c r="S6" s="205" t="s">
        <v>38</v>
      </c>
      <c r="U6" s="206" t="s">
        <v>61</v>
      </c>
    </row>
    <row r="7" spans="1:27" ht="21" customHeight="1" x14ac:dyDescent="0.55000000000000004">
      <c r="A7" s="148" t="s">
        <v>99</v>
      </c>
      <c r="C7" s="42">
        <v>0</v>
      </c>
      <c r="D7" s="122"/>
      <c r="E7" s="42">
        <v>8246634866</v>
      </c>
      <c r="F7" s="122"/>
      <c r="G7" s="42">
        <v>0</v>
      </c>
      <c r="H7" s="42"/>
      <c r="I7" s="42">
        <v>8246634866</v>
      </c>
      <c r="J7" s="122"/>
      <c r="K7" s="123">
        <f>I7/$Z$7</f>
        <v>5.3580369767309843E-3</v>
      </c>
      <c r="L7" s="122"/>
      <c r="M7" s="42">
        <v>0</v>
      </c>
      <c r="N7" s="42"/>
      <c r="O7" s="42">
        <v>30977037142</v>
      </c>
      <c r="P7" s="42"/>
      <c r="Q7" s="42">
        <v>0</v>
      </c>
      <c r="R7" s="42"/>
      <c r="S7" s="42">
        <v>30977037142</v>
      </c>
      <c r="T7" s="122"/>
      <c r="U7" s="123">
        <f>S7/$W$2</f>
        <v>2.0019261253607909E-2</v>
      </c>
      <c r="W7" s="91"/>
      <c r="X7" s="90"/>
      <c r="Z7" s="92">
        <v>1539114959791</v>
      </c>
      <c r="AA7" s="90"/>
    </row>
    <row r="8" spans="1:27" ht="21" customHeight="1" x14ac:dyDescent="0.6">
      <c r="A8" s="150"/>
      <c r="B8" s="94"/>
      <c r="C8" s="95">
        <f>SUM(C7:C7)</f>
        <v>0</v>
      </c>
      <c r="D8" s="115">
        <v>0</v>
      </c>
      <c r="E8" s="95">
        <f t="shared" ref="E8:U8" si="0">SUM(E7:E7)</f>
        <v>8246634866</v>
      </c>
      <c r="F8" s="115">
        <f t="shared" si="0"/>
        <v>0</v>
      </c>
      <c r="G8" s="95">
        <f t="shared" si="0"/>
        <v>0</v>
      </c>
      <c r="H8" s="115">
        <f t="shared" si="0"/>
        <v>0</v>
      </c>
      <c r="I8" s="95">
        <f t="shared" si="0"/>
        <v>8246634866</v>
      </c>
      <c r="J8" s="95">
        <f t="shared" si="0"/>
        <v>0</v>
      </c>
      <c r="K8" s="28">
        <f t="shared" si="0"/>
        <v>5.3580369767309843E-3</v>
      </c>
      <c r="L8" s="115">
        <f t="shared" si="0"/>
        <v>0</v>
      </c>
      <c r="M8" s="95">
        <f t="shared" si="0"/>
        <v>0</v>
      </c>
      <c r="N8" s="95">
        <f t="shared" si="0"/>
        <v>0</v>
      </c>
      <c r="O8" s="95">
        <f t="shared" si="0"/>
        <v>30977037142</v>
      </c>
      <c r="P8" s="115">
        <f t="shared" si="0"/>
        <v>0</v>
      </c>
      <c r="Q8" s="95">
        <f t="shared" si="0"/>
        <v>0</v>
      </c>
      <c r="R8" s="120">
        <f t="shared" si="0"/>
        <v>0</v>
      </c>
      <c r="S8" s="95">
        <f t="shared" si="0"/>
        <v>30977037142</v>
      </c>
      <c r="T8" s="121">
        <f t="shared" si="0"/>
        <v>0</v>
      </c>
      <c r="U8" s="28">
        <f t="shared" si="0"/>
        <v>2.0019261253607909E-2</v>
      </c>
      <c r="W8" s="92"/>
      <c r="X8" s="90"/>
      <c r="Y8" s="93"/>
      <c r="Z8" s="92"/>
      <c r="AA8" s="92"/>
    </row>
    <row r="9" spans="1:27" ht="21" customHeight="1" x14ac:dyDescent="0.6">
      <c r="E9" s="115"/>
      <c r="I9" s="92"/>
      <c r="Q9" s="92"/>
      <c r="U9" s="87"/>
      <c r="W9" s="92"/>
      <c r="X9" s="90"/>
      <c r="Y9" s="93"/>
      <c r="Z9" s="92"/>
      <c r="AA9" s="92"/>
    </row>
    <row r="10" spans="1:27" ht="21" customHeight="1" x14ac:dyDescent="0.55000000000000004">
      <c r="E10" s="96"/>
      <c r="I10" s="92"/>
      <c r="O10" s="90">
        <f>O8-'درآمد ناشی از تغییر قیمت اوراق '!Q8</f>
        <v>0</v>
      </c>
      <c r="Q10" s="92"/>
      <c r="W10" s="92"/>
      <c r="X10" s="90"/>
      <c r="Y10" s="93"/>
      <c r="Z10" s="92"/>
      <c r="AA10" s="92"/>
    </row>
    <row r="11" spans="1:27" ht="21" customHeight="1" x14ac:dyDescent="0.55000000000000004">
      <c r="G11" s="90"/>
      <c r="I11" s="92"/>
      <c r="W11" s="92"/>
      <c r="X11" s="90"/>
      <c r="Y11" s="93"/>
      <c r="Z11" s="92"/>
      <c r="AA11" s="92"/>
    </row>
    <row r="12" spans="1:27" ht="21" customHeight="1" x14ac:dyDescent="0.55000000000000004">
      <c r="I12" s="92"/>
      <c r="W12" s="92"/>
      <c r="X12" s="90"/>
      <c r="Y12" s="93"/>
      <c r="Z12" s="92"/>
      <c r="AA12" s="92"/>
    </row>
    <row r="13" spans="1:27" ht="21" customHeight="1" x14ac:dyDescent="0.55000000000000004">
      <c r="W13" s="92"/>
      <c r="X13" s="90"/>
      <c r="Y13" s="93"/>
      <c r="Z13" s="92"/>
      <c r="AA13" s="92"/>
    </row>
    <row r="14" spans="1:27" ht="21" customHeight="1" x14ac:dyDescent="0.55000000000000004">
      <c r="W14" s="92"/>
      <c r="X14" s="90"/>
      <c r="Y14" s="93"/>
      <c r="Z14" s="92"/>
      <c r="AA14" s="92"/>
    </row>
    <row r="15" spans="1:27" ht="21" customHeight="1" x14ac:dyDescent="0.55000000000000004">
      <c r="W15" s="92"/>
      <c r="X15" s="90"/>
      <c r="Y15" s="93"/>
      <c r="Z15" s="92"/>
      <c r="AA15" s="92"/>
    </row>
    <row r="16" spans="1:27" ht="21" customHeight="1" x14ac:dyDescent="0.55000000000000004">
      <c r="W16" s="92"/>
      <c r="X16" s="90"/>
      <c r="Y16" s="93"/>
      <c r="Z16" s="92"/>
      <c r="AA16" s="92"/>
    </row>
    <row r="17" spans="23:27" ht="21" customHeight="1" x14ac:dyDescent="0.55000000000000004">
      <c r="W17" s="92"/>
      <c r="X17" s="90"/>
      <c r="Y17" s="93"/>
      <c r="Z17" s="92"/>
      <c r="AA17" s="92"/>
    </row>
    <row r="18" spans="23:27" ht="21" customHeight="1" x14ac:dyDescent="0.55000000000000004">
      <c r="W18" s="92"/>
      <c r="X18" s="90"/>
      <c r="Y18" s="93"/>
      <c r="Z18" s="92"/>
      <c r="AA18" s="92"/>
    </row>
    <row r="19" spans="23:27" ht="21" customHeight="1" x14ac:dyDescent="0.55000000000000004">
      <c r="W19" s="92"/>
      <c r="X19" s="90"/>
      <c r="Y19" s="93"/>
      <c r="Z19" s="92"/>
      <c r="AA19" s="92"/>
    </row>
    <row r="20" spans="23:27" ht="21" customHeight="1" x14ac:dyDescent="0.55000000000000004">
      <c r="W20" s="92"/>
      <c r="X20" s="90"/>
      <c r="Y20" s="93"/>
      <c r="Z20" s="92"/>
      <c r="AA20" s="92"/>
    </row>
    <row r="21" spans="23:27" ht="21" customHeight="1" x14ac:dyDescent="0.55000000000000004">
      <c r="W21" s="92"/>
      <c r="X21" s="90"/>
      <c r="Y21" s="93"/>
      <c r="Z21" s="92"/>
      <c r="AA21" s="92"/>
    </row>
    <row r="22" spans="23:27" ht="21" customHeight="1" x14ac:dyDescent="0.55000000000000004">
      <c r="W22" s="92"/>
      <c r="X22" s="90"/>
      <c r="Y22" s="93"/>
      <c r="Z22" s="92"/>
      <c r="AA22" s="92"/>
    </row>
    <row r="23" spans="23:27" ht="21" customHeight="1" x14ac:dyDescent="0.55000000000000004">
      <c r="W23" s="92"/>
      <c r="X23" s="90"/>
      <c r="Y23" s="93"/>
      <c r="Z23" s="92"/>
      <c r="AA23" s="92"/>
    </row>
    <row r="24" spans="23:27" ht="21" customHeight="1" x14ac:dyDescent="0.55000000000000004">
      <c r="W24" s="92"/>
      <c r="X24" s="90"/>
      <c r="Y24" s="93"/>
      <c r="Z24" s="92"/>
      <c r="AA24" s="92"/>
    </row>
    <row r="25" spans="23:27" ht="21" customHeight="1" x14ac:dyDescent="0.55000000000000004">
      <c r="W25" s="91"/>
      <c r="X25" s="90"/>
      <c r="Y25" s="97"/>
      <c r="Z25" s="92"/>
      <c r="AA25" s="92"/>
    </row>
    <row r="26" spans="23:27" ht="21" customHeight="1" x14ac:dyDescent="0.55000000000000004">
      <c r="W26" s="91"/>
      <c r="X26" s="90"/>
    </row>
    <row r="27" spans="23:27" ht="21" customHeight="1" x14ac:dyDescent="0.55000000000000004">
      <c r="W27" s="91"/>
      <c r="X27" s="90"/>
    </row>
    <row r="28" spans="23:27" ht="21" customHeight="1" x14ac:dyDescent="0.55000000000000004">
      <c r="W28" s="91"/>
      <c r="X28" s="90"/>
    </row>
    <row r="29" spans="23:27" ht="21" customHeight="1" x14ac:dyDescent="0.55000000000000004">
      <c r="W29" s="91"/>
      <c r="X29" s="90"/>
    </row>
    <row r="30" spans="23:27" ht="21" customHeight="1" x14ac:dyDescent="0.55000000000000004">
      <c r="W30" s="91"/>
      <c r="X30" s="90"/>
    </row>
    <row r="31" spans="23:27" ht="21" customHeight="1" x14ac:dyDescent="0.55000000000000004">
      <c r="W31" s="91"/>
      <c r="X31" s="90"/>
    </row>
    <row r="32" spans="23:27" ht="21" customHeight="1" x14ac:dyDescent="0.55000000000000004">
      <c r="W32" s="91"/>
      <c r="X32" s="90"/>
    </row>
    <row r="33" spans="1:24" ht="21" customHeight="1" x14ac:dyDescent="0.55000000000000004">
      <c r="W33" s="91"/>
      <c r="X33" s="90"/>
    </row>
    <row r="34" spans="1:24" ht="21" customHeight="1" x14ac:dyDescent="0.55000000000000004">
      <c r="W34" s="91"/>
      <c r="X34" s="90"/>
    </row>
    <row r="35" spans="1:24" s="89" customFormat="1" ht="21" customHeight="1" x14ac:dyDescent="0.6">
      <c r="A35" s="149"/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13"/>
      <c r="X35" s="90"/>
    </row>
    <row r="36" spans="1:24" ht="21" customHeight="1" x14ac:dyDescent="0.55000000000000004">
      <c r="X36" s="90"/>
    </row>
    <row r="37" spans="1:24" ht="21" customHeight="1" x14ac:dyDescent="0.55000000000000004">
      <c r="X37" s="90"/>
    </row>
    <row r="38" spans="1:24" ht="21" customHeight="1" x14ac:dyDescent="0.55000000000000004">
      <c r="X38" s="90"/>
    </row>
    <row r="39" spans="1:24" ht="21" customHeight="1" x14ac:dyDescent="0.55000000000000004">
      <c r="X39" s="90"/>
    </row>
    <row r="40" spans="1:24" ht="21" customHeight="1" x14ac:dyDescent="0.55000000000000004">
      <c r="X40" s="90"/>
    </row>
    <row r="41" spans="1:24" ht="21" customHeight="1" x14ac:dyDescent="0.55000000000000004">
      <c r="X41" s="90"/>
    </row>
    <row r="42" spans="1:24" ht="21" customHeight="1" x14ac:dyDescent="0.55000000000000004">
      <c r="X42" s="90"/>
    </row>
    <row r="43" spans="1:24" ht="21" customHeight="1" x14ac:dyDescent="0.55000000000000004">
      <c r="X43" s="90"/>
    </row>
    <row r="44" spans="1:24" ht="21" customHeight="1" x14ac:dyDescent="0.55000000000000004">
      <c r="X44" s="90"/>
    </row>
    <row r="45" spans="1:24" ht="21" customHeight="1" x14ac:dyDescent="0.55000000000000004">
      <c r="X45" s="90"/>
    </row>
    <row r="46" spans="1:24" ht="21" customHeight="1" x14ac:dyDescent="0.55000000000000004">
      <c r="X46" s="90"/>
    </row>
    <row r="47" spans="1:24" ht="21" customHeight="1" x14ac:dyDescent="0.55000000000000004">
      <c r="X47" s="90"/>
    </row>
    <row r="48" spans="1:24" ht="21" customHeight="1" x14ac:dyDescent="0.55000000000000004">
      <c r="X48" s="90"/>
    </row>
    <row r="49" spans="24:24" ht="21" customHeight="1" x14ac:dyDescent="0.55000000000000004">
      <c r="X49" s="90"/>
    </row>
    <row r="50" spans="24:24" ht="21" customHeight="1" x14ac:dyDescent="0.55000000000000004">
      <c r="X50" s="90"/>
    </row>
    <row r="54" spans="24:24" ht="22.5" customHeight="1" x14ac:dyDescent="0.55000000000000004"/>
    <row r="64" spans="24:24" ht="22.5" x14ac:dyDescent="0.55000000000000004"/>
    <row r="65" spans="1:22" ht="22.5" x14ac:dyDescent="0.55000000000000004"/>
    <row r="66" spans="1:22" s="14" customFormat="1" ht="24" x14ac:dyDescent="0.55000000000000004">
      <c r="A66" s="149"/>
      <c r="B66" s="87"/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13"/>
      <c r="V66" s="15"/>
    </row>
  </sheetData>
  <mergeCells count="16">
    <mergeCell ref="A2:U2"/>
    <mergeCell ref="A1:U1"/>
    <mergeCell ref="A5:A6"/>
    <mergeCell ref="E6"/>
    <mergeCell ref="G6"/>
    <mergeCell ref="I6"/>
    <mergeCell ref="S6"/>
    <mergeCell ref="U6"/>
    <mergeCell ref="M5:U5"/>
    <mergeCell ref="K6"/>
    <mergeCell ref="C5:K5"/>
    <mergeCell ref="M6"/>
    <mergeCell ref="O6"/>
    <mergeCell ref="Q6"/>
    <mergeCell ref="A3:U3"/>
    <mergeCell ref="A4:R4"/>
  </mergeCells>
  <printOptions horizontalCentered="1"/>
  <pageMargins left="0" right="0" top="0.39370078740157483" bottom="0.39370078740157483" header="0" footer="0.19685039370078741"/>
  <pageSetup paperSize="9" scale="45" firstPageNumber="8" orientation="landscape" useFirstPageNumber="1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W8"/>
  <sheetViews>
    <sheetView rightToLeft="1" view="pageBreakPreview" zoomScale="60" zoomScaleNormal="100" zoomScalePageLayoutView="60" workbookViewId="0">
      <selection activeCell="B20" sqref="B20"/>
    </sheetView>
  </sheetViews>
  <sheetFormatPr defaultColWidth="9.140625" defaultRowHeight="20.25" x14ac:dyDescent="0.5"/>
  <cols>
    <col min="1" max="1" width="32.7109375" style="66" customWidth="1"/>
    <col min="2" max="2" width="1" style="66" customWidth="1"/>
    <col min="3" max="3" width="19.5703125" style="66" bestFit="1" customWidth="1"/>
    <col min="4" max="4" width="1" style="66" customWidth="1"/>
    <col min="5" max="5" width="18.140625" style="66" bestFit="1" customWidth="1"/>
    <col min="6" max="6" width="1" style="66" customWidth="1"/>
    <col min="7" max="7" width="19.85546875" style="66" customWidth="1"/>
    <col min="8" max="8" width="1" style="66" customWidth="1"/>
    <col min="9" max="9" width="20.28515625" style="66" customWidth="1"/>
    <col min="10" max="10" width="1" style="66" customWidth="1"/>
    <col min="11" max="11" width="20.28515625" style="66" bestFit="1" customWidth="1"/>
    <col min="12" max="12" width="1" style="66" customWidth="1"/>
    <col min="13" max="13" width="20.28515625" style="66" bestFit="1" customWidth="1"/>
    <col min="14" max="14" width="1" style="66" customWidth="1"/>
    <col min="15" max="15" width="19" style="66" bestFit="1" customWidth="1"/>
    <col min="16" max="16" width="1.140625" style="66" customWidth="1"/>
    <col min="17" max="17" width="20.42578125" style="66" bestFit="1" customWidth="1"/>
    <col min="18" max="18" width="18.140625" style="59" customWidth="1"/>
    <col min="19" max="19" width="16.85546875" style="59" bestFit="1" customWidth="1"/>
    <col min="20" max="20" width="14.42578125" style="59" customWidth="1"/>
    <col min="21" max="21" width="19.85546875" style="59" hidden="1" customWidth="1"/>
    <col min="22" max="26" width="9.140625" style="59"/>
    <col min="27" max="27" width="12.85546875" style="59" bestFit="1" customWidth="1"/>
    <col min="28" max="29" width="9.140625" style="59"/>
    <col min="30" max="30" width="13.85546875" style="59" customWidth="1"/>
    <col min="31" max="16384" width="9.140625" style="59"/>
  </cols>
  <sheetData>
    <row r="1" spans="1:23" ht="21.75" x14ac:dyDescent="0.5">
      <c r="A1" s="191" t="str">
        <f>'درآمد ناشی از فروش '!A1:Q1</f>
        <v>صندوق جسورانه پیشرفت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</row>
    <row r="2" spans="1:23" ht="21.75" x14ac:dyDescent="0.5">
      <c r="A2" s="191" t="s">
        <v>42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</row>
    <row r="3" spans="1:23" ht="21.75" x14ac:dyDescent="0.5">
      <c r="A3" s="191" t="s">
        <v>94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</row>
    <row r="4" spans="1:23" ht="26.25" x14ac:dyDescent="0.5">
      <c r="A4" s="60" t="s">
        <v>81</v>
      </c>
      <c r="K4" s="32"/>
      <c r="L4" s="32"/>
      <c r="M4" s="32"/>
      <c r="N4" s="32"/>
      <c r="O4" s="32"/>
      <c r="P4" s="32"/>
      <c r="Q4" s="32"/>
    </row>
    <row r="5" spans="1:23" ht="21.75" x14ac:dyDescent="0.5">
      <c r="A5" s="210" t="s">
        <v>46</v>
      </c>
      <c r="C5" s="209" t="s">
        <v>44</v>
      </c>
      <c r="D5" s="209" t="s">
        <v>44</v>
      </c>
      <c r="E5" s="209" t="s">
        <v>44</v>
      </c>
      <c r="F5" s="209" t="s">
        <v>44</v>
      </c>
      <c r="G5" s="209" t="s">
        <v>44</v>
      </c>
      <c r="H5" s="209" t="s">
        <v>44</v>
      </c>
      <c r="I5" s="209" t="s">
        <v>44</v>
      </c>
      <c r="K5" s="209" t="str">
        <f>سهام!Q6</f>
        <v>1400/12/29</v>
      </c>
      <c r="L5" s="209" t="s">
        <v>45</v>
      </c>
      <c r="M5" s="209" t="s">
        <v>45</v>
      </c>
      <c r="N5" s="209" t="s">
        <v>45</v>
      </c>
      <c r="O5" s="209" t="s">
        <v>45</v>
      </c>
      <c r="P5" s="209" t="s">
        <v>45</v>
      </c>
      <c r="Q5" s="209" t="s">
        <v>45</v>
      </c>
    </row>
    <row r="6" spans="1:23" ht="21.75" x14ac:dyDescent="0.5">
      <c r="A6" s="209" t="s">
        <v>46</v>
      </c>
      <c r="C6" s="209" t="s">
        <v>62</v>
      </c>
      <c r="E6" s="209" t="s">
        <v>59</v>
      </c>
      <c r="G6" s="192" t="s">
        <v>60</v>
      </c>
      <c r="I6" s="209" t="s">
        <v>63</v>
      </c>
      <c r="K6" s="209" t="s">
        <v>62</v>
      </c>
      <c r="M6" s="209" t="s">
        <v>59</v>
      </c>
      <c r="O6" s="209" t="s">
        <v>60</v>
      </c>
      <c r="Q6" s="117" t="s">
        <v>63</v>
      </c>
      <c r="T6" s="64"/>
    </row>
    <row r="7" spans="1:23" ht="21.75" customHeight="1" x14ac:dyDescent="0.5">
      <c r="A7" s="147"/>
      <c r="B7" s="4"/>
      <c r="C7" s="42"/>
      <c r="D7" s="55"/>
      <c r="E7" s="42"/>
      <c r="F7" s="42"/>
      <c r="G7" s="42"/>
      <c r="H7" s="42"/>
      <c r="I7" s="42"/>
      <c r="J7" s="55"/>
      <c r="K7" s="42"/>
      <c r="L7" s="55"/>
      <c r="M7" s="42"/>
      <c r="N7" s="55"/>
      <c r="O7" s="50"/>
      <c r="P7" s="55"/>
      <c r="Q7" s="55"/>
      <c r="S7" s="65"/>
      <c r="T7" s="64"/>
      <c r="U7" s="86"/>
    </row>
    <row r="8" spans="1:23" x14ac:dyDescent="0.5">
      <c r="W8" s="59">
        <v>0</v>
      </c>
    </row>
  </sheetData>
  <mergeCells count="13">
    <mergeCell ref="A3:Q3"/>
    <mergeCell ref="A2:Q2"/>
    <mergeCell ref="A1:Q1"/>
    <mergeCell ref="O6"/>
    <mergeCell ref="K5:Q5"/>
    <mergeCell ref="A5:A6"/>
    <mergeCell ref="C6"/>
    <mergeCell ref="E6"/>
    <mergeCell ref="G6"/>
    <mergeCell ref="I6"/>
    <mergeCell ref="C5:I5"/>
    <mergeCell ref="K6"/>
    <mergeCell ref="M6"/>
  </mergeCells>
  <printOptions horizontalCentered="1"/>
  <pageMargins left="0" right="0" top="0.39370078740157499" bottom="0.74803149606299202" header="0" footer="0.196850393700787"/>
  <pageSetup paperSize="9" scale="70" firstPageNumber="16" orientation="landscape" useFirstPageNumber="1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W13"/>
  <sheetViews>
    <sheetView rightToLeft="1" view="pageBreakPreview" zoomScale="60" zoomScaleNormal="70" zoomScalePageLayoutView="60" workbookViewId="0">
      <selection activeCell="J19" sqref="J19"/>
    </sheetView>
  </sheetViews>
  <sheetFormatPr defaultColWidth="25.42578125" defaultRowHeight="21" customHeight="1" x14ac:dyDescent="0.25"/>
  <cols>
    <col min="1" max="1" width="37.140625" style="152" customWidth="1"/>
    <col min="2" max="2" width="1.140625" style="63" customWidth="1"/>
    <col min="3" max="3" width="28.42578125" style="63" customWidth="1"/>
    <col min="4" max="4" width="1.140625" style="63" customWidth="1"/>
    <col min="5" max="5" width="33.5703125" style="63" customWidth="1"/>
    <col min="6" max="6" width="1.140625" style="63" customWidth="1"/>
    <col min="7" max="7" width="33.5703125" style="63" customWidth="1"/>
    <col min="8" max="8" width="5.5703125" style="63" customWidth="1"/>
    <col min="9" max="16" width="25.42578125" style="63"/>
    <col min="17" max="17" width="0" style="63" hidden="1" customWidth="1"/>
    <col min="18" max="29" width="25.42578125" style="63"/>
    <col min="30" max="30" width="0" style="63" hidden="1" customWidth="1"/>
    <col min="31" max="16384" width="25.42578125" style="63"/>
  </cols>
  <sheetData>
    <row r="1" spans="1:23" ht="21" customHeight="1" x14ac:dyDescent="0.25">
      <c r="A1" s="212" t="str">
        <f>'سرمایه‌گذاری در اوراق بهادار '!A1:Q1</f>
        <v>صندوق جسورانه پیشرفت</v>
      </c>
      <c r="B1" s="212"/>
      <c r="C1" s="212"/>
      <c r="D1" s="212"/>
      <c r="E1" s="212"/>
      <c r="F1" s="212"/>
      <c r="G1" s="212"/>
      <c r="H1" s="39"/>
    </row>
    <row r="2" spans="1:23" ht="21" customHeight="1" x14ac:dyDescent="0.25">
      <c r="A2" s="212" t="s">
        <v>42</v>
      </c>
      <c r="B2" s="212"/>
      <c r="C2" s="212"/>
      <c r="D2" s="212"/>
      <c r="E2" s="212"/>
      <c r="F2" s="212"/>
      <c r="G2" s="212"/>
      <c r="H2" s="39"/>
    </row>
    <row r="3" spans="1:23" ht="21" customHeight="1" x14ac:dyDescent="0.25">
      <c r="A3" s="212" t="str">
        <f>سهام!A3</f>
        <v>برای ماه منتهی به 1400/12/29</v>
      </c>
      <c r="B3" s="212"/>
      <c r="C3" s="212"/>
      <c r="D3" s="212"/>
      <c r="E3" s="212"/>
      <c r="F3" s="212"/>
      <c r="G3" s="212"/>
      <c r="H3" s="39"/>
    </row>
    <row r="4" spans="1:23" ht="9" customHeight="1" x14ac:dyDescent="0.25">
      <c r="A4" s="151"/>
      <c r="B4" s="39"/>
      <c r="C4" s="39"/>
      <c r="D4" s="39"/>
      <c r="E4" s="39"/>
      <c r="F4" s="39"/>
      <c r="G4" s="39"/>
      <c r="H4" s="39"/>
    </row>
    <row r="5" spans="1:23" ht="21" customHeight="1" x14ac:dyDescent="0.25">
      <c r="A5" s="195" t="s">
        <v>80</v>
      </c>
      <c r="B5" s="195"/>
      <c r="C5" s="195"/>
      <c r="D5" s="195"/>
      <c r="E5" s="195"/>
      <c r="F5" s="195"/>
      <c r="G5" s="195"/>
      <c r="H5" s="60"/>
    </row>
    <row r="6" spans="1:23" s="109" customFormat="1" ht="21" customHeight="1" x14ac:dyDescent="0.25">
      <c r="A6" s="211" t="s">
        <v>64</v>
      </c>
      <c r="B6" s="211" t="s">
        <v>64</v>
      </c>
      <c r="C6" s="211"/>
      <c r="E6" s="211" t="s">
        <v>44</v>
      </c>
      <c r="F6" s="211" t="s">
        <v>44</v>
      </c>
      <c r="G6" s="38" t="str">
        <f>سهام!Q6</f>
        <v>1400/12/29</v>
      </c>
      <c r="H6" s="62"/>
      <c r="Q6" s="109" t="s">
        <v>90</v>
      </c>
    </row>
    <row r="7" spans="1:23" s="109" customFormat="1" ht="21" customHeight="1" x14ac:dyDescent="0.25">
      <c r="A7" s="213" t="s">
        <v>65</v>
      </c>
      <c r="C7" s="211" t="s">
        <v>35</v>
      </c>
      <c r="E7" s="211" t="s">
        <v>66</v>
      </c>
      <c r="G7" s="211" t="s">
        <v>66</v>
      </c>
      <c r="H7" s="110"/>
    </row>
    <row r="8" spans="1:23" ht="21" customHeight="1" x14ac:dyDescent="0.25">
      <c r="A8" s="152" t="s">
        <v>103</v>
      </c>
      <c r="C8" s="63" t="s">
        <v>104</v>
      </c>
      <c r="E8" s="119">
        <v>0</v>
      </c>
      <c r="F8" s="119"/>
      <c r="G8" s="119">
        <v>9556319999</v>
      </c>
    </row>
    <row r="9" spans="1:23" ht="21" customHeight="1" x14ac:dyDescent="0.25">
      <c r="A9" s="152" t="s">
        <v>98</v>
      </c>
      <c r="C9" s="63" t="s">
        <v>100</v>
      </c>
      <c r="E9" s="119">
        <v>56184</v>
      </c>
      <c r="F9" s="119"/>
      <c r="G9" s="119">
        <v>167818</v>
      </c>
      <c r="K9" s="63" t="s">
        <v>28</v>
      </c>
    </row>
    <row r="10" spans="1:23" ht="21" customHeight="1" x14ac:dyDescent="0.25">
      <c r="A10" s="152" t="s">
        <v>98</v>
      </c>
      <c r="C10" s="63" t="s">
        <v>105</v>
      </c>
      <c r="E10" s="63">
        <v>0</v>
      </c>
      <c r="G10" s="119">
        <v>8196472387</v>
      </c>
      <c r="W10" s="63">
        <v>0</v>
      </c>
    </row>
    <row r="11" spans="1:23" ht="21" customHeight="1" thickBot="1" x14ac:dyDescent="0.3">
      <c r="A11" s="153"/>
      <c r="B11" s="111"/>
      <c r="C11" s="112"/>
      <c r="D11" s="111"/>
      <c r="E11" s="113">
        <f>SUM(E8:E10)</f>
        <v>56184</v>
      </c>
      <c r="F11" s="112"/>
      <c r="G11" s="113">
        <f>SUM(G8:G10)</f>
        <v>17752960204</v>
      </c>
    </row>
    <row r="12" spans="1:23" ht="21" customHeight="1" thickTop="1" x14ac:dyDescent="0.25">
      <c r="G12" s="163">
        <v>17752960204</v>
      </c>
    </row>
    <row r="13" spans="1:23" ht="21" customHeight="1" x14ac:dyDescent="0.25">
      <c r="G13" s="163">
        <f>G11-G12</f>
        <v>0</v>
      </c>
    </row>
  </sheetData>
  <mergeCells count="10">
    <mergeCell ref="G7"/>
    <mergeCell ref="A1:G1"/>
    <mergeCell ref="A2:G2"/>
    <mergeCell ref="A3:G3"/>
    <mergeCell ref="A5:G5"/>
    <mergeCell ref="A7"/>
    <mergeCell ref="C7"/>
    <mergeCell ref="A6:C6"/>
    <mergeCell ref="E7"/>
    <mergeCell ref="E6:F6"/>
  </mergeCells>
  <printOptions horizontalCentered="1"/>
  <pageMargins left="0" right="0" top="0.39370078740157499" bottom="0.74803149606299202" header="0" footer="0.196850393700787"/>
  <pageSetup paperSize="9" scale="85" firstPageNumber="17" orientation="landscape" useFirstPageNumber="1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"/>
  <sheetViews>
    <sheetView rightToLeft="1" view="pageBreakPreview" zoomScale="80" zoomScaleNormal="100" zoomScaleSheetLayoutView="80" zoomScalePageLayoutView="80" workbookViewId="0">
      <selection activeCell="C7" sqref="C7"/>
    </sheetView>
  </sheetViews>
  <sheetFormatPr defaultColWidth="9.140625" defaultRowHeight="18.75" x14ac:dyDescent="0.45"/>
  <cols>
    <col min="1" max="1" width="37" style="4" customWidth="1"/>
    <col min="2" max="2" width="1" style="4" customWidth="1"/>
    <col min="3" max="3" width="16.7109375" style="4" customWidth="1"/>
    <col min="4" max="4" width="1" style="4" customWidth="1"/>
    <col min="5" max="5" width="23.7109375" style="4" customWidth="1"/>
    <col min="6" max="6" width="1" style="4" customWidth="1"/>
    <col min="7" max="7" width="10.5703125" style="4" bestFit="1" customWidth="1"/>
    <col min="8" max="11" width="9.140625" style="4"/>
    <col min="12" max="12" width="17.85546875" style="4" bestFit="1" customWidth="1"/>
    <col min="13" max="13" width="9.140625" style="4"/>
    <col min="14" max="14" width="12.140625" style="4" bestFit="1" customWidth="1"/>
    <col min="15" max="23" width="9.140625" style="4"/>
    <col min="24" max="24" width="11.85546875" style="4" bestFit="1" customWidth="1"/>
    <col min="25" max="26" width="9.140625" style="4"/>
    <col min="27" max="27" width="0" style="4" hidden="1" customWidth="1"/>
    <col min="28" max="16384" width="9.140625" style="4"/>
  </cols>
  <sheetData>
    <row r="1" spans="1:24" ht="21" x14ac:dyDescent="0.45">
      <c r="A1" s="170" t="str">
        <f>'سود اوراق بهادار و سپرده بانکی '!A1:S1</f>
        <v>صندوق جسورانه پیشرفت</v>
      </c>
      <c r="B1" s="170"/>
      <c r="C1" s="170"/>
      <c r="D1" s="170"/>
      <c r="E1" s="170"/>
    </row>
    <row r="2" spans="1:24" ht="21" x14ac:dyDescent="0.45">
      <c r="A2" s="170" t="s">
        <v>42</v>
      </c>
      <c r="B2" s="170"/>
      <c r="C2" s="170"/>
      <c r="D2" s="170"/>
      <c r="E2" s="170"/>
    </row>
    <row r="3" spans="1:24" ht="21" x14ac:dyDescent="0.45">
      <c r="A3" s="170" t="str">
        <f>سهام!A3</f>
        <v>برای ماه منتهی به 1400/12/29</v>
      </c>
      <c r="B3" s="170"/>
      <c r="C3" s="170"/>
      <c r="D3" s="170"/>
      <c r="E3" s="170"/>
    </row>
    <row r="4" spans="1:24" ht="21" x14ac:dyDescent="0.45">
      <c r="A4" s="214" t="s">
        <v>82</v>
      </c>
      <c r="B4" s="214"/>
      <c r="C4" s="214"/>
      <c r="D4" s="214"/>
      <c r="E4" s="214"/>
    </row>
    <row r="5" spans="1:24" ht="21" x14ac:dyDescent="0.45">
      <c r="A5" s="172" t="s">
        <v>67</v>
      </c>
      <c r="C5" s="171" t="s">
        <v>44</v>
      </c>
      <c r="E5" s="171" t="str">
        <f>سهام!Q6</f>
        <v>1400/12/29</v>
      </c>
    </row>
    <row r="6" spans="1:24" ht="21" x14ac:dyDescent="0.45">
      <c r="A6" s="171" t="s">
        <v>67</v>
      </c>
      <c r="C6" s="171" t="s">
        <v>38</v>
      </c>
      <c r="E6" s="171" t="s">
        <v>38</v>
      </c>
      <c r="G6" s="5"/>
    </row>
    <row r="7" spans="1:24" ht="22.5" x14ac:dyDescent="0.45">
      <c r="A7" s="152" t="s">
        <v>84</v>
      </c>
      <c r="C7" s="42">
        <v>0</v>
      </c>
      <c r="E7" s="119">
        <v>0</v>
      </c>
      <c r="F7" s="4">
        <v>876427</v>
      </c>
      <c r="G7" s="5"/>
    </row>
    <row r="8" spans="1:24" ht="22.5" x14ac:dyDescent="0.45">
      <c r="A8" s="152" t="s">
        <v>93</v>
      </c>
      <c r="C8" s="42">
        <v>0</v>
      </c>
      <c r="E8" s="119">
        <v>0</v>
      </c>
      <c r="G8" s="5"/>
    </row>
    <row r="9" spans="1:24" ht="20.25" x14ac:dyDescent="0.45">
      <c r="A9" s="152" t="s">
        <v>106</v>
      </c>
      <c r="C9" s="119">
        <v>0</v>
      </c>
      <c r="E9" s="119">
        <v>0</v>
      </c>
      <c r="F9" s="5"/>
      <c r="G9" s="5"/>
      <c r="H9" s="5"/>
      <c r="J9" s="5"/>
      <c r="L9" s="5"/>
      <c r="N9" s="5"/>
      <c r="P9" s="5"/>
      <c r="R9" s="5"/>
      <c r="T9" s="5"/>
      <c r="V9" s="3"/>
      <c r="W9" s="5"/>
      <c r="X9" s="5"/>
    </row>
    <row r="10" spans="1:24" ht="19.5" thickBot="1" x14ac:dyDescent="0.5">
      <c r="A10" s="4" t="s">
        <v>63</v>
      </c>
      <c r="C10" s="157">
        <v>0</v>
      </c>
      <c r="E10" s="157">
        <v>0</v>
      </c>
      <c r="W10" s="4">
        <v>0</v>
      </c>
    </row>
    <row r="11" spans="1:24" ht="19.5" thickTop="1" x14ac:dyDescent="0.45"/>
  </sheetData>
  <mergeCells count="9">
    <mergeCell ref="A3:E3"/>
    <mergeCell ref="A2:E2"/>
    <mergeCell ref="A1:E1"/>
    <mergeCell ref="E6"/>
    <mergeCell ref="E5"/>
    <mergeCell ref="A5:A6"/>
    <mergeCell ref="C6"/>
    <mergeCell ref="C5"/>
    <mergeCell ref="A4:E4"/>
  </mergeCells>
  <printOptions horizontalCentered="1"/>
  <pageMargins left="0" right="0" top="0.39370078740157499" bottom="0.74803149606299202" header="0" footer="0.196850393700787"/>
  <pageSetup paperSize="9" scale="115" firstPageNumber="19" orientation="landscape" useFirstPageNumber="1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AA10"/>
  <sheetViews>
    <sheetView rightToLeft="1" view="pageBreakPreview" zoomScale="80" zoomScaleNormal="100" zoomScaleSheetLayoutView="80" zoomScalePageLayoutView="70" workbookViewId="0">
      <selection activeCell="K13" sqref="K13"/>
    </sheetView>
  </sheetViews>
  <sheetFormatPr defaultColWidth="9.140625" defaultRowHeight="18.75" x14ac:dyDescent="0.45"/>
  <cols>
    <col min="1" max="1" width="28.5703125" style="4" customWidth="1"/>
    <col min="2" max="2" width="1" style="4" customWidth="1"/>
    <col min="3" max="3" width="22.28515625" style="4" customWidth="1"/>
    <col min="4" max="4" width="1" style="4" customWidth="1"/>
    <col min="5" max="5" width="25.85546875" style="4" bestFit="1" customWidth="1"/>
    <col min="6" max="6" width="1" style="4" customWidth="1"/>
    <col min="7" max="7" width="29.42578125" style="4" customWidth="1"/>
    <col min="8" max="8" width="1" style="4" customWidth="1"/>
    <col min="9" max="9" width="5.5703125" style="4" customWidth="1"/>
    <col min="10" max="10" width="16.5703125" style="4" hidden="1" customWidth="1"/>
    <col min="11" max="11" width="20" style="4" customWidth="1"/>
    <col min="12" max="14" width="9.140625" style="4"/>
    <col min="15" max="15" width="18.85546875" style="4" bestFit="1" customWidth="1"/>
    <col min="16" max="16" width="5.28515625" style="4" customWidth="1"/>
    <col min="17" max="17" width="9.140625" style="4" hidden="1" customWidth="1"/>
    <col min="18" max="26" width="9.140625" style="4"/>
    <col min="27" max="27" width="12.42578125" style="4" bestFit="1" customWidth="1"/>
    <col min="28" max="29" width="9.140625" style="4"/>
    <col min="30" max="30" width="0" style="4" hidden="1" customWidth="1"/>
    <col min="31" max="16384" width="9.140625" style="4"/>
  </cols>
  <sheetData>
    <row r="1" spans="1:27" ht="21" x14ac:dyDescent="0.45">
      <c r="A1" s="170" t="str">
        <f>'سپرده '!A1:S1</f>
        <v>صندوق جسورانه پیشرفت</v>
      </c>
      <c r="B1" s="170"/>
      <c r="C1" s="170"/>
      <c r="D1" s="170"/>
      <c r="E1" s="170"/>
      <c r="F1" s="170"/>
      <c r="G1" s="170"/>
    </row>
    <row r="2" spans="1:27" ht="21" x14ac:dyDescent="0.45">
      <c r="A2" s="170" t="s">
        <v>42</v>
      </c>
      <c r="B2" s="170"/>
      <c r="C2" s="170"/>
      <c r="D2" s="170"/>
      <c r="E2" s="170"/>
      <c r="F2" s="170"/>
      <c r="G2" s="170"/>
    </row>
    <row r="3" spans="1:27" ht="21" x14ac:dyDescent="0.45">
      <c r="A3" s="170" t="str">
        <f>سهام!A3</f>
        <v>برای ماه منتهی به 1400/12/29</v>
      </c>
      <c r="B3" s="170"/>
      <c r="C3" s="170"/>
      <c r="D3" s="170"/>
      <c r="E3" s="170"/>
      <c r="F3" s="170"/>
      <c r="G3" s="170"/>
    </row>
    <row r="4" spans="1:27" ht="25.5" x14ac:dyDescent="0.45">
      <c r="A4" s="215" t="s">
        <v>83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</row>
    <row r="5" spans="1:27" ht="21" x14ac:dyDescent="0.45">
      <c r="A5" s="171" t="s">
        <v>46</v>
      </c>
      <c r="C5" s="171" t="s">
        <v>38</v>
      </c>
      <c r="E5" s="171" t="s">
        <v>61</v>
      </c>
      <c r="G5" s="171" t="s">
        <v>11</v>
      </c>
      <c r="K5" s="98"/>
    </row>
    <row r="6" spans="1:27" ht="21" x14ac:dyDescent="0.55000000000000004">
      <c r="A6" s="49" t="s">
        <v>86</v>
      </c>
      <c r="C6" s="18">
        <f>'سرمایه‌گذاری در سهام '!I8</f>
        <v>8246634866</v>
      </c>
      <c r="E6" s="3">
        <f>C6/C$9</f>
        <v>0.99999318708562512</v>
      </c>
      <c r="G6" s="3">
        <f>C6/$K$6</f>
        <v>5.3294812247142781E-3</v>
      </c>
      <c r="I6" s="99"/>
      <c r="J6" s="5"/>
      <c r="K6" s="5">
        <v>1547361650841</v>
      </c>
      <c r="Q6" s="4" t="s">
        <v>90</v>
      </c>
    </row>
    <row r="7" spans="1:27" ht="21" x14ac:dyDescent="0.55000000000000004">
      <c r="A7" s="49" t="s">
        <v>87</v>
      </c>
      <c r="C7" s="6">
        <v>0</v>
      </c>
      <c r="E7" s="3">
        <f>C7/C$9</f>
        <v>0</v>
      </c>
      <c r="G7" s="3">
        <f t="shared" ref="G7:G8" si="0">C7/$K$6</f>
        <v>0</v>
      </c>
      <c r="I7" s="99"/>
      <c r="J7" s="100">
        <v>375388358010</v>
      </c>
      <c r="K7" s="5"/>
    </row>
    <row r="8" spans="1:27" ht="21" x14ac:dyDescent="0.55000000000000004">
      <c r="A8" s="49" t="s">
        <v>88</v>
      </c>
      <c r="C8" s="23">
        <f>'درآمد سپرده بانکی '!E11</f>
        <v>56184</v>
      </c>
      <c r="E8" s="24">
        <f>C8/C$9</f>
        <v>6.8129143749116195E-6</v>
      </c>
      <c r="G8" s="3">
        <f t="shared" si="0"/>
        <v>3.6309546620509609E-8</v>
      </c>
      <c r="I8" s="99"/>
      <c r="K8" s="5"/>
    </row>
    <row r="9" spans="1:27" s="49" customFormat="1" ht="21" x14ac:dyDescent="0.55000000000000004">
      <c r="A9" s="49" t="s">
        <v>92</v>
      </c>
      <c r="C9" s="11">
        <f>SUM(C6:C8)</f>
        <v>8246691050</v>
      </c>
      <c r="E9" s="12">
        <f t="shared" ref="E9:G9" si="1">SUM(E6:E8)</f>
        <v>1</v>
      </c>
      <c r="F9" s="49">
        <f t="shared" si="1"/>
        <v>0</v>
      </c>
      <c r="G9" s="22">
        <f t="shared" si="1"/>
        <v>5.3295175342608983E-3</v>
      </c>
      <c r="I9" s="51"/>
      <c r="K9" s="51"/>
      <c r="M9" s="51"/>
      <c r="O9" s="51"/>
      <c r="Q9" s="51"/>
      <c r="S9" s="51"/>
      <c r="U9" s="51"/>
      <c r="W9" s="51"/>
      <c r="Y9" s="101"/>
      <c r="Z9" s="51"/>
      <c r="AA9" s="51"/>
    </row>
    <row r="10" spans="1:27" x14ac:dyDescent="0.45">
      <c r="W10" s="4">
        <v>0</v>
      </c>
    </row>
  </sheetData>
  <mergeCells count="8">
    <mergeCell ref="A2:G2"/>
    <mergeCell ref="A1:G1"/>
    <mergeCell ref="A5"/>
    <mergeCell ref="C5"/>
    <mergeCell ref="E5"/>
    <mergeCell ref="G5"/>
    <mergeCell ref="A3:G3"/>
    <mergeCell ref="A4:V4"/>
  </mergeCells>
  <printOptions horizontalCentered="1"/>
  <pageMargins left="0" right="0" top="0.39370078740157483" bottom="0.74803149606299213" header="0" footer="0.19685039370078741"/>
  <pageSetup paperSize="9" scale="105" firstPageNumber="7" orientation="landscape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W9"/>
  <sheetViews>
    <sheetView rightToLeft="1" view="pageBreakPreview" zoomScale="80" zoomScaleNormal="100" zoomScaleSheetLayoutView="80" zoomScalePageLayoutView="50" workbookViewId="0">
      <selection activeCell="C23" sqref="C23"/>
    </sheetView>
  </sheetViews>
  <sheetFormatPr defaultColWidth="9.140625" defaultRowHeight="18.75" x14ac:dyDescent="0.45"/>
  <cols>
    <col min="1" max="1" width="30.7109375" style="4" bestFit="1" customWidth="1"/>
    <col min="2" max="2" width="1" style="4" customWidth="1"/>
    <col min="3" max="3" width="16" style="4" customWidth="1"/>
    <col min="4" max="4" width="1" style="4" customWidth="1"/>
    <col min="5" max="5" width="15.85546875" style="4" bestFit="1" customWidth="1"/>
    <col min="6" max="6" width="1" style="4" customWidth="1"/>
    <col min="7" max="7" width="15.5703125" style="4" bestFit="1" customWidth="1"/>
    <col min="8" max="8" width="1" style="4" customWidth="1"/>
    <col min="9" max="9" width="16.85546875" style="4" customWidth="1"/>
    <col min="10" max="10" width="1" style="4" customWidth="1"/>
    <col min="11" max="11" width="13.140625" style="4" customWidth="1"/>
    <col min="12" max="12" width="1" style="4" customWidth="1"/>
    <col min="13" max="13" width="15.5703125" style="4" bestFit="1" customWidth="1"/>
    <col min="14" max="14" width="1" style="4" customWidth="1"/>
    <col min="15" max="15" width="17.85546875" style="4" bestFit="1" customWidth="1"/>
    <col min="16" max="16" width="4.140625" style="4" customWidth="1"/>
    <col min="17" max="17" width="9.140625" style="4" hidden="1" customWidth="1"/>
    <col min="18" max="26" width="9.140625" style="4"/>
    <col min="27" max="27" width="11.85546875" style="4" bestFit="1" customWidth="1"/>
    <col min="28" max="29" width="9.140625" style="4"/>
    <col min="30" max="30" width="0" style="4" hidden="1" customWidth="1"/>
    <col min="31" max="16384" width="9.140625" style="4"/>
  </cols>
  <sheetData>
    <row r="1" spans="1:23" ht="21" x14ac:dyDescent="0.45">
      <c r="A1" s="170" t="str">
        <f>سهام!A1</f>
        <v>صندوق جسورانه پیشرفت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</row>
    <row r="2" spans="1:23" ht="21" x14ac:dyDescent="0.45">
      <c r="A2" s="170" t="s">
        <v>0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</row>
    <row r="3" spans="1:23" ht="21" x14ac:dyDescent="0.45">
      <c r="A3" s="170" t="str">
        <f>سهام!A3</f>
        <v>برای ماه منتهی به 1400/12/29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</row>
    <row r="4" spans="1:23" ht="21" x14ac:dyDescent="0.4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23" ht="25.5" x14ac:dyDescent="0.45">
      <c r="A5" s="173" t="s">
        <v>72</v>
      </c>
      <c r="B5" s="173"/>
      <c r="C5" s="173"/>
      <c r="D5" s="173"/>
      <c r="E5" s="173"/>
      <c r="F5" s="173"/>
      <c r="G5" s="173"/>
    </row>
    <row r="6" spans="1:23" ht="21" x14ac:dyDescent="0.45">
      <c r="A6" s="172" t="s">
        <v>1</v>
      </c>
      <c r="C6" s="171" t="str">
        <f>سهام!C6</f>
        <v>1400/11/30</v>
      </c>
      <c r="D6" s="171"/>
      <c r="E6" s="171"/>
      <c r="F6" s="171"/>
      <c r="G6" s="171"/>
      <c r="H6" s="31"/>
      <c r="I6" s="171" t="str">
        <f>سهام!Q6</f>
        <v>1400/12/29</v>
      </c>
      <c r="J6" s="171"/>
      <c r="K6" s="171"/>
      <c r="L6" s="171"/>
      <c r="M6" s="171"/>
      <c r="N6" s="31"/>
      <c r="Q6" s="4" t="s">
        <v>90</v>
      </c>
    </row>
    <row r="7" spans="1:23" ht="21" x14ac:dyDescent="0.45">
      <c r="A7" s="171" t="s">
        <v>1</v>
      </c>
      <c r="C7" s="171" t="s">
        <v>13</v>
      </c>
      <c r="E7" s="171" t="s">
        <v>14</v>
      </c>
      <c r="G7" s="171" t="s">
        <v>15</v>
      </c>
      <c r="I7" s="171" t="s">
        <v>13</v>
      </c>
      <c r="K7" s="171" t="s">
        <v>14</v>
      </c>
      <c r="M7" s="171" t="s">
        <v>15</v>
      </c>
    </row>
    <row r="8" spans="1:23" ht="22.5" x14ac:dyDescent="0.55000000000000004">
      <c r="A8" s="49"/>
      <c r="C8" s="5"/>
      <c r="E8" s="5"/>
      <c r="I8" s="42"/>
      <c r="K8" s="5"/>
    </row>
    <row r="9" spans="1:23" x14ac:dyDescent="0.45">
      <c r="W9" s="4">
        <v>0</v>
      </c>
    </row>
  </sheetData>
  <mergeCells count="13">
    <mergeCell ref="A3:N3"/>
    <mergeCell ref="A2:N2"/>
    <mergeCell ref="A1:N1"/>
    <mergeCell ref="M7"/>
    <mergeCell ref="A6:A7"/>
    <mergeCell ref="C7"/>
    <mergeCell ref="E7"/>
    <mergeCell ref="G7"/>
    <mergeCell ref="I7"/>
    <mergeCell ref="K7"/>
    <mergeCell ref="C6:G6"/>
    <mergeCell ref="I6:M6"/>
    <mergeCell ref="A5:G5"/>
  </mergeCells>
  <printOptions horizontalCentered="1"/>
  <pageMargins left="0" right="0" top="0.39370078740157483" bottom="0.74803149606299213" header="0" footer="0.19685039370078741"/>
  <pageSetup paperSize="9" firstPageNumber="2" orientation="landscape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AQ12"/>
  <sheetViews>
    <sheetView rightToLeft="1" view="pageBreakPreview" zoomScale="60" zoomScaleNormal="70" zoomScalePageLayoutView="50" workbookViewId="0">
      <selection activeCell="E14" sqref="E14"/>
    </sheetView>
  </sheetViews>
  <sheetFormatPr defaultColWidth="9.140625" defaultRowHeight="25.5" customHeight="1" x14ac:dyDescent="0.25"/>
  <cols>
    <col min="1" max="1" width="34" style="1" customWidth="1"/>
    <col min="2" max="2" width="1.140625" style="1" customWidth="1"/>
    <col min="3" max="3" width="12.7109375" style="1" customWidth="1"/>
    <col min="4" max="4" width="1.140625" style="1" customWidth="1"/>
    <col min="5" max="5" width="10" style="1" customWidth="1"/>
    <col min="6" max="6" width="1.140625" style="1" customWidth="1"/>
    <col min="7" max="7" width="14.85546875" style="1" customWidth="1"/>
    <col min="8" max="8" width="1.140625" style="1" customWidth="1"/>
    <col min="9" max="9" width="17.42578125" style="1" customWidth="1"/>
    <col min="10" max="10" width="1.140625" style="1" customWidth="1"/>
    <col min="11" max="11" width="10.140625" style="1" bestFit="1" customWidth="1"/>
    <col min="12" max="12" width="1.140625" style="1" customWidth="1"/>
    <col min="13" max="13" width="10.28515625" style="1" bestFit="1" customWidth="1"/>
    <col min="14" max="14" width="1.140625" style="1" customWidth="1"/>
    <col min="15" max="15" width="13.5703125" style="1" customWidth="1"/>
    <col min="16" max="16" width="1.140625" style="1" customWidth="1"/>
    <col min="17" max="17" width="23" style="1" customWidth="1"/>
    <col min="18" max="18" width="1.140625" style="1" customWidth="1"/>
    <col min="19" max="19" width="23.5703125" style="1" customWidth="1"/>
    <col min="20" max="20" width="1.140625" style="1" customWidth="1"/>
    <col min="21" max="21" width="13.5703125" style="1" bestFit="1" customWidth="1"/>
    <col min="22" max="22" width="1.140625" style="1" customWidth="1"/>
    <col min="23" max="23" width="22.5703125" style="1" customWidth="1"/>
    <col min="24" max="24" width="1.140625" style="1" customWidth="1"/>
    <col min="25" max="25" width="11.42578125" style="1" customWidth="1"/>
    <col min="26" max="26" width="1.140625" style="1" customWidth="1"/>
    <col min="27" max="27" width="19.7109375" style="1" customWidth="1"/>
    <col min="28" max="28" width="1.140625" style="1" customWidth="1"/>
    <col min="29" max="29" width="14" style="1" customWidth="1"/>
    <col min="30" max="30" width="1.140625" style="1" hidden="1" customWidth="1"/>
    <col min="31" max="31" width="12.7109375" style="1" customWidth="1"/>
    <col min="32" max="32" width="1.140625" style="1" customWidth="1"/>
    <col min="33" max="33" width="25.42578125" style="1" customWidth="1"/>
    <col min="34" max="34" width="1.140625" style="1" customWidth="1"/>
    <col min="35" max="35" width="25.28515625" style="1" bestFit="1" customWidth="1"/>
    <col min="36" max="36" width="1.140625" style="1" customWidth="1"/>
    <col min="37" max="37" width="21" style="1" customWidth="1"/>
    <col min="38" max="38" width="1" style="1" customWidth="1"/>
    <col min="39" max="39" width="19" style="1" hidden="1" customWidth="1"/>
    <col min="40" max="40" width="1.5703125" style="1" customWidth="1"/>
    <col min="41" max="41" width="16" style="1" customWidth="1"/>
    <col min="42" max="42" width="15.140625" style="1" customWidth="1"/>
    <col min="43" max="43" width="5.7109375" style="1" hidden="1" customWidth="1"/>
    <col min="44" max="44" width="29.42578125" style="1" customWidth="1"/>
    <col min="45" max="16384" width="9.140625" style="1"/>
  </cols>
  <sheetData>
    <row r="1" spans="1:39" ht="30" customHeight="1" x14ac:dyDescent="0.25">
      <c r="A1" s="165" t="str">
        <f>تبعی!A1</f>
        <v>صندوق جسورانه پیشرفت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5"/>
      <c r="AG1" s="165"/>
      <c r="AH1" s="165"/>
      <c r="AI1" s="165"/>
      <c r="AJ1" s="165"/>
      <c r="AK1" s="165"/>
    </row>
    <row r="2" spans="1:39" ht="30" customHeight="1" x14ac:dyDescent="0.25">
      <c r="A2" s="165" t="s">
        <v>0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5"/>
      <c r="AF2" s="165"/>
      <c r="AG2" s="165"/>
      <c r="AH2" s="165"/>
      <c r="AI2" s="165"/>
      <c r="AJ2" s="165"/>
      <c r="AK2" s="165"/>
    </row>
    <row r="3" spans="1:39" ht="30" customHeight="1" x14ac:dyDescent="0.25">
      <c r="A3" s="165" t="str">
        <f>سهام!A3</f>
        <v>برای ماه منتهی به 1400/12/29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5"/>
      <c r="AG3" s="165"/>
      <c r="AH3" s="165"/>
      <c r="AI3" s="165"/>
      <c r="AJ3" s="165"/>
      <c r="AK3" s="165"/>
    </row>
    <row r="4" spans="1:39" ht="30" customHeight="1" x14ac:dyDescent="0.25">
      <c r="A4" s="174" t="s">
        <v>73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  <c r="AC4" s="174"/>
      <c r="AD4" s="174"/>
      <c r="AE4" s="174"/>
      <c r="AF4" s="174"/>
      <c r="AG4" s="174"/>
      <c r="AH4" s="174"/>
    </row>
    <row r="5" spans="1:39" ht="33" customHeight="1" x14ac:dyDescent="0.25">
      <c r="A5" s="167" t="s">
        <v>17</v>
      </c>
      <c r="B5" s="167" t="s">
        <v>17</v>
      </c>
      <c r="C5" s="167" t="s">
        <v>17</v>
      </c>
      <c r="D5" s="167" t="s">
        <v>17</v>
      </c>
      <c r="E5" s="167" t="s">
        <v>17</v>
      </c>
      <c r="F5" s="167" t="s">
        <v>17</v>
      </c>
      <c r="G5" s="167" t="s">
        <v>17</v>
      </c>
      <c r="H5" s="167" t="s">
        <v>17</v>
      </c>
      <c r="I5" s="167" t="s">
        <v>17</v>
      </c>
      <c r="J5" s="167" t="s">
        <v>17</v>
      </c>
      <c r="K5" s="167" t="s">
        <v>17</v>
      </c>
      <c r="L5" s="167" t="s">
        <v>17</v>
      </c>
      <c r="M5" s="167" t="s">
        <v>17</v>
      </c>
      <c r="O5" s="167" t="str">
        <f>تبعی!C6</f>
        <v>1400/11/30</v>
      </c>
      <c r="P5" s="167" t="s">
        <v>2</v>
      </c>
      <c r="Q5" s="167" t="s">
        <v>2</v>
      </c>
      <c r="R5" s="167" t="s">
        <v>2</v>
      </c>
      <c r="S5" s="167" t="s">
        <v>2</v>
      </c>
      <c r="U5" s="167" t="s">
        <v>3</v>
      </c>
      <c r="V5" s="167" t="s">
        <v>3</v>
      </c>
      <c r="W5" s="167" t="s">
        <v>3</v>
      </c>
      <c r="X5" s="167" t="s">
        <v>3</v>
      </c>
      <c r="Y5" s="167" t="s">
        <v>3</v>
      </c>
      <c r="Z5" s="167" t="s">
        <v>3</v>
      </c>
      <c r="AA5" s="167" t="s">
        <v>3</v>
      </c>
      <c r="AC5" s="167" t="str">
        <f>سهام!Q6</f>
        <v>1400/12/29</v>
      </c>
      <c r="AD5" s="167" t="s">
        <v>4</v>
      </c>
      <c r="AE5" s="167" t="s">
        <v>4</v>
      </c>
      <c r="AF5" s="167" t="s">
        <v>4</v>
      </c>
      <c r="AG5" s="167" t="s">
        <v>4</v>
      </c>
      <c r="AH5" s="167"/>
      <c r="AI5" s="167" t="s">
        <v>4</v>
      </c>
      <c r="AJ5" s="167" t="s">
        <v>4</v>
      </c>
      <c r="AK5" s="167" t="s">
        <v>4</v>
      </c>
    </row>
    <row r="6" spans="1:39" s="108" customFormat="1" ht="25.5" customHeight="1" x14ac:dyDescent="0.25">
      <c r="A6" s="166" t="s">
        <v>18</v>
      </c>
      <c r="B6" s="1"/>
      <c r="C6" s="168" t="s">
        <v>19</v>
      </c>
      <c r="D6" s="1"/>
      <c r="E6" s="168" t="s">
        <v>20</v>
      </c>
      <c r="F6" s="1"/>
      <c r="G6" s="166" t="s">
        <v>21</v>
      </c>
      <c r="H6" s="1"/>
      <c r="I6" s="168" t="s">
        <v>22</v>
      </c>
      <c r="J6" s="1"/>
      <c r="K6" s="168" t="s">
        <v>23</v>
      </c>
      <c r="M6" s="168" t="s">
        <v>16</v>
      </c>
      <c r="N6" s="1"/>
      <c r="O6" s="166" t="s">
        <v>5</v>
      </c>
      <c r="P6" s="1"/>
      <c r="Q6" s="166" t="s">
        <v>6</v>
      </c>
      <c r="R6" s="1"/>
      <c r="S6" s="166" t="s">
        <v>7</v>
      </c>
      <c r="T6" s="1"/>
      <c r="U6" s="167" t="s">
        <v>8</v>
      </c>
      <c r="V6" s="167" t="s">
        <v>8</v>
      </c>
      <c r="W6" s="167" t="s">
        <v>8</v>
      </c>
      <c r="X6" s="1"/>
      <c r="Y6" s="167" t="s">
        <v>9</v>
      </c>
      <c r="Z6" s="167" t="s">
        <v>9</v>
      </c>
      <c r="AA6" s="167" t="s">
        <v>9</v>
      </c>
      <c r="AB6" s="1"/>
      <c r="AC6" s="166" t="s">
        <v>5</v>
      </c>
      <c r="AD6" s="1"/>
      <c r="AE6" s="168" t="s">
        <v>24</v>
      </c>
      <c r="AF6" s="1"/>
      <c r="AG6" s="166" t="s">
        <v>6</v>
      </c>
      <c r="AH6" s="1"/>
      <c r="AI6" s="166" t="s">
        <v>7</v>
      </c>
      <c r="AJ6" s="1"/>
      <c r="AK6" s="168" t="s">
        <v>11</v>
      </c>
    </row>
    <row r="7" spans="1:39" s="108" customFormat="1" ht="78.75" customHeight="1" x14ac:dyDescent="0.25">
      <c r="A7" s="167" t="s">
        <v>18</v>
      </c>
      <c r="C7" s="169" t="s">
        <v>19</v>
      </c>
      <c r="E7" s="169" t="s">
        <v>20</v>
      </c>
      <c r="G7" s="167" t="s">
        <v>21</v>
      </c>
      <c r="I7" s="169" t="s">
        <v>22</v>
      </c>
      <c r="K7" s="169" t="s">
        <v>23</v>
      </c>
      <c r="M7" s="169" t="s">
        <v>16</v>
      </c>
      <c r="O7" s="167" t="s">
        <v>5</v>
      </c>
      <c r="Q7" s="167" t="s">
        <v>6</v>
      </c>
      <c r="S7" s="167" t="s">
        <v>7</v>
      </c>
      <c r="U7" s="125" t="s">
        <v>5</v>
      </c>
      <c r="W7" s="125" t="s">
        <v>6</v>
      </c>
      <c r="Y7" s="125" t="s">
        <v>5</v>
      </c>
      <c r="AA7" s="125" t="s">
        <v>12</v>
      </c>
      <c r="AC7" s="167" t="s">
        <v>5</v>
      </c>
      <c r="AE7" s="169" t="s">
        <v>24</v>
      </c>
      <c r="AG7" s="167" t="s">
        <v>6</v>
      </c>
      <c r="AI7" s="167" t="s">
        <v>7</v>
      </c>
      <c r="AK7" s="169" t="s">
        <v>11</v>
      </c>
    </row>
    <row r="8" spans="1:39" ht="39.75" customHeight="1" thickBot="1" x14ac:dyDescent="0.3">
      <c r="A8" s="158"/>
      <c r="B8" s="40"/>
      <c r="C8" s="158"/>
      <c r="D8" s="40"/>
      <c r="E8" s="158"/>
      <c r="F8" s="40"/>
      <c r="G8" s="158"/>
      <c r="H8" s="40"/>
      <c r="I8" s="158"/>
      <c r="J8" s="40"/>
      <c r="K8" s="158"/>
      <c r="L8" s="40"/>
      <c r="M8" s="158"/>
      <c r="N8" s="40"/>
      <c r="O8" s="158"/>
      <c r="P8" s="40"/>
      <c r="Q8" s="161"/>
      <c r="R8" s="40"/>
      <c r="S8" s="161"/>
      <c r="T8" s="40"/>
      <c r="U8" s="158"/>
      <c r="V8" s="40"/>
      <c r="W8" s="159"/>
      <c r="X8" s="158"/>
      <c r="Y8" s="158"/>
      <c r="Z8" s="40"/>
      <c r="AA8" s="160"/>
      <c r="AB8" s="160"/>
      <c r="AC8" s="160"/>
      <c r="AD8" s="160"/>
      <c r="AE8" s="160"/>
      <c r="AF8" s="160"/>
      <c r="AG8" s="161"/>
      <c r="AH8" s="40"/>
      <c r="AI8" s="161"/>
      <c r="AJ8" s="158"/>
      <c r="AK8" s="162"/>
      <c r="AM8" s="42"/>
    </row>
    <row r="9" spans="1:39" ht="25.5" customHeight="1" thickTop="1" x14ac:dyDescent="0.25">
      <c r="E9" s="26"/>
    </row>
    <row r="10" spans="1:39" ht="25.5" customHeight="1" x14ac:dyDescent="0.25">
      <c r="E10" s="26"/>
    </row>
    <row r="11" spans="1:39" ht="25.5" customHeight="1" x14ac:dyDescent="0.25">
      <c r="E11" s="26"/>
      <c r="U11" s="26"/>
    </row>
    <row r="12" spans="1:39" ht="25.5" customHeight="1" x14ac:dyDescent="0.25">
      <c r="W12" s="26"/>
    </row>
  </sheetData>
  <mergeCells count="25">
    <mergeCell ref="K6:K7"/>
    <mergeCell ref="M6:M7"/>
    <mergeCell ref="A5:M5"/>
    <mergeCell ref="O6:O7"/>
    <mergeCell ref="Q6:Q7"/>
    <mergeCell ref="A6:A7"/>
    <mergeCell ref="C6:C7"/>
    <mergeCell ref="E6:E7"/>
    <mergeCell ref="G6:G7"/>
    <mergeCell ref="A4:AH4"/>
    <mergeCell ref="A1:AK1"/>
    <mergeCell ref="A2:AK2"/>
    <mergeCell ref="A3:AK3"/>
    <mergeCell ref="I6:I7"/>
    <mergeCell ref="AI6:AI7"/>
    <mergeCell ref="AK6:AK7"/>
    <mergeCell ref="AC5:AK5"/>
    <mergeCell ref="Y6:AA6"/>
    <mergeCell ref="U5:AA5"/>
    <mergeCell ref="AC6:AC7"/>
    <mergeCell ref="U6:W6"/>
    <mergeCell ref="AE6:AE7"/>
    <mergeCell ref="AG6:AG7"/>
    <mergeCell ref="S6:S7"/>
    <mergeCell ref="O5:S5"/>
  </mergeCells>
  <printOptions horizontalCentered="1"/>
  <pageMargins left="0" right="0" top="0.39370078740157483" bottom="0.74803149606299213" header="0" footer="0.19685039370078741"/>
  <pageSetup paperSize="9" scale="40" firstPageNumber="3" orientation="landscape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Y9"/>
  <sheetViews>
    <sheetView rightToLeft="1" view="pageBreakPreview" zoomScale="70" zoomScaleNormal="100" zoomScaleSheetLayoutView="70" zoomScalePageLayoutView="50" workbookViewId="0">
      <selection activeCell="A8" sqref="A8:XFD8"/>
    </sheetView>
  </sheetViews>
  <sheetFormatPr defaultColWidth="9.140625" defaultRowHeight="21" customHeight="1" x14ac:dyDescent="0.45"/>
  <cols>
    <col min="1" max="1" width="30.85546875" style="133" customWidth="1"/>
    <col min="2" max="2" width="1" style="4" customWidth="1"/>
    <col min="3" max="3" width="15.42578125" style="4" customWidth="1"/>
    <col min="4" max="4" width="1" style="4" customWidth="1"/>
    <col min="5" max="5" width="19" style="4" customWidth="1"/>
    <col min="6" max="6" width="1" style="4" customWidth="1"/>
    <col min="7" max="7" width="23.42578125" style="4" customWidth="1"/>
    <col min="8" max="8" width="1" style="4" customWidth="1"/>
    <col min="9" max="9" width="15.85546875" style="4" customWidth="1"/>
    <col min="10" max="10" width="1" style="4" customWidth="1"/>
    <col min="11" max="11" width="26.85546875" style="4" bestFit="1" customWidth="1"/>
    <col min="12" max="12" width="19.42578125" style="4" bestFit="1" customWidth="1"/>
    <col min="13" max="13" width="18.42578125" style="4" bestFit="1" customWidth="1"/>
    <col min="14" max="15" width="9.140625" style="4"/>
    <col min="16" max="16" width="5.28515625" style="4" customWidth="1"/>
    <col min="17" max="17" width="9.140625" style="4" hidden="1" customWidth="1"/>
    <col min="18" max="24" width="9.140625" style="4"/>
    <col min="25" max="25" width="11.85546875" style="4" bestFit="1" customWidth="1"/>
    <col min="26" max="29" width="9.140625" style="4"/>
    <col min="30" max="30" width="0" style="4" hidden="1" customWidth="1"/>
    <col min="31" max="16384" width="9.140625" style="4"/>
  </cols>
  <sheetData>
    <row r="1" spans="1:25" ht="21" customHeight="1" x14ac:dyDescent="0.45">
      <c r="A1" s="170" t="str">
        <f>'اوراق مشارکت'!A1:AK1</f>
        <v>صندوق جسورانه پیشرفت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spans="1:25" ht="21" customHeight="1" x14ac:dyDescent="0.45">
      <c r="A2" s="170" t="s">
        <v>0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</row>
    <row r="3" spans="1:25" ht="21" customHeight="1" x14ac:dyDescent="0.45">
      <c r="A3" s="170" t="str">
        <f>سهام!A3</f>
        <v>برای ماه منتهی به 1400/12/29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</row>
    <row r="4" spans="1:25" ht="21" customHeight="1" x14ac:dyDescent="0.45">
      <c r="A4" s="176" t="s">
        <v>74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</row>
    <row r="5" spans="1:25" ht="21" customHeight="1" x14ac:dyDescent="0.45">
      <c r="A5" s="128"/>
      <c r="B5" s="107"/>
      <c r="C5" s="107"/>
      <c r="D5" s="107"/>
      <c r="E5" s="107"/>
      <c r="F5" s="107"/>
      <c r="G5" s="107"/>
      <c r="H5" s="107"/>
      <c r="I5" s="107"/>
      <c r="J5" s="107"/>
      <c r="K5" s="107"/>
    </row>
    <row r="6" spans="1:25" ht="21" customHeight="1" x14ac:dyDescent="0.45">
      <c r="A6" s="130"/>
      <c r="C6" s="177" t="str">
        <f>سهام!Q6</f>
        <v>1400/12/29</v>
      </c>
      <c r="D6" s="177"/>
      <c r="E6" s="177"/>
      <c r="F6" s="177"/>
      <c r="G6" s="177"/>
      <c r="H6" s="177"/>
      <c r="I6" s="177"/>
      <c r="J6" s="177"/>
      <c r="K6" s="177"/>
      <c r="Q6" s="4" t="s">
        <v>90</v>
      </c>
    </row>
    <row r="7" spans="1:25" ht="21" customHeight="1" x14ac:dyDescent="0.45">
      <c r="A7" s="131" t="s">
        <v>1</v>
      </c>
      <c r="C7" s="171" t="s">
        <v>5</v>
      </c>
      <c r="E7" s="171" t="s">
        <v>25</v>
      </c>
      <c r="G7" s="171" t="s">
        <v>68</v>
      </c>
      <c r="I7" s="171" t="s">
        <v>26</v>
      </c>
      <c r="K7" s="175" t="s">
        <v>27</v>
      </c>
    </row>
    <row r="8" spans="1:25" ht="21" customHeight="1" x14ac:dyDescent="0.55000000000000004">
      <c r="A8" s="132"/>
      <c r="C8" s="5"/>
      <c r="E8" s="5"/>
      <c r="G8" s="5"/>
      <c r="I8" s="77"/>
      <c r="K8" s="5"/>
      <c r="L8" s="10"/>
      <c r="M8" s="10"/>
      <c r="N8" s="10"/>
      <c r="O8" s="10"/>
      <c r="P8" s="10"/>
      <c r="Q8" s="10"/>
      <c r="S8" s="5"/>
      <c r="U8" s="5"/>
      <c r="W8" s="3"/>
      <c r="X8" s="5"/>
      <c r="Y8" s="5"/>
    </row>
    <row r="9" spans="1:25" ht="21" customHeight="1" x14ac:dyDescent="0.45">
      <c r="W9" s="4">
        <v>0</v>
      </c>
    </row>
  </sheetData>
  <mergeCells count="10">
    <mergeCell ref="A1:K1"/>
    <mergeCell ref="A2:K2"/>
    <mergeCell ref="A3:K3"/>
    <mergeCell ref="C7"/>
    <mergeCell ref="E7"/>
    <mergeCell ref="G7"/>
    <mergeCell ref="I7"/>
    <mergeCell ref="K7"/>
    <mergeCell ref="A4:K4"/>
    <mergeCell ref="C6:K6"/>
  </mergeCells>
  <printOptions horizontalCentered="1"/>
  <pageMargins left="0" right="0" top="0.39370078740157483" bottom="0.74803149606299213" header="0" footer="0.19685039370078741"/>
  <pageSetup paperSize="9" firstPageNumber="4" orientation="landscape" useFirstPageNumber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AE9"/>
  <sheetViews>
    <sheetView rightToLeft="1" view="pageBreakPreview" zoomScale="70" zoomScaleNormal="100" zoomScaleSheetLayoutView="70" zoomScalePageLayoutView="50" workbookViewId="0">
      <selection activeCell="W9" sqref="W9:W11"/>
    </sheetView>
  </sheetViews>
  <sheetFormatPr defaultColWidth="9.140625" defaultRowHeight="18.75" x14ac:dyDescent="0.45"/>
  <cols>
    <col min="1" max="1" width="13" style="4" customWidth="1"/>
    <col min="2" max="2" width="0.5703125" style="4" customWidth="1"/>
    <col min="3" max="3" width="13.140625" style="4" customWidth="1"/>
    <col min="4" max="4" width="0.5703125" style="4" customWidth="1"/>
    <col min="5" max="5" width="5" style="4" customWidth="1"/>
    <col min="6" max="6" width="0.5703125" style="4" customWidth="1"/>
    <col min="7" max="7" width="5.7109375" style="4" customWidth="1"/>
    <col min="8" max="8" width="0.5703125" style="4" customWidth="1"/>
    <col min="9" max="9" width="8.7109375" style="4" customWidth="1"/>
    <col min="10" max="10" width="0.5703125" style="4" customWidth="1"/>
    <col min="11" max="11" width="6.140625" style="4" customWidth="1"/>
    <col min="12" max="12" width="0.5703125" style="4" customWidth="1"/>
    <col min="13" max="13" width="9.85546875" style="106" customWidth="1"/>
    <col min="14" max="14" width="0.5703125" style="4" customWidth="1"/>
    <col min="15" max="15" width="10.140625" style="106" customWidth="1"/>
    <col min="16" max="16" width="0.5703125" style="4" customWidth="1"/>
    <col min="17" max="17" width="7.7109375" style="4" bestFit="1" customWidth="1"/>
    <col min="18" max="18" width="0.5703125" style="4" customWidth="1"/>
    <col min="19" max="19" width="9.85546875" style="4" customWidth="1"/>
    <col min="20" max="20" width="0.5703125" style="4" customWidth="1"/>
    <col min="21" max="21" width="7.7109375" style="4" bestFit="1" customWidth="1"/>
    <col min="22" max="22" width="0.5703125" style="4" customWidth="1"/>
    <col min="23" max="23" width="9.85546875" style="4" customWidth="1"/>
    <col min="24" max="24" width="0.5703125" style="4" customWidth="1"/>
    <col min="25" max="25" width="7.7109375" style="4" bestFit="1" customWidth="1"/>
    <col min="26" max="26" width="0.5703125" style="4" customWidth="1"/>
    <col min="27" max="27" width="9.85546875" style="106" customWidth="1"/>
    <col min="28" max="28" width="0.5703125" style="4" customWidth="1"/>
    <col min="29" max="29" width="10.140625" style="106" customWidth="1"/>
    <col min="30" max="30" width="0.5703125" style="4" hidden="1" customWidth="1"/>
    <col min="31" max="31" width="8.85546875" style="4" customWidth="1"/>
    <col min="32" max="32" width="10" style="4" customWidth="1"/>
    <col min="33" max="33" width="9.140625" style="4" customWidth="1"/>
    <col min="34" max="16384" width="9.140625" style="4"/>
  </cols>
  <sheetData>
    <row r="1" spans="1:31" ht="21" x14ac:dyDescent="0.45">
      <c r="A1" s="170" t="str">
        <f>' تعدیل قیمت '!A1:K1</f>
        <v>صندوق جسورانه پیشرفت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</row>
    <row r="2" spans="1:31" ht="21" x14ac:dyDescent="0.45">
      <c r="A2" s="170" t="s">
        <v>0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</row>
    <row r="3" spans="1:31" ht="21" x14ac:dyDescent="0.45">
      <c r="A3" s="170" t="str">
        <f>سهام!A3</f>
        <v>برای ماه منتهی به 1400/12/29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</row>
    <row r="5" spans="1:31" ht="21" x14ac:dyDescent="0.45">
      <c r="A5" s="171" t="s">
        <v>29</v>
      </c>
      <c r="B5" s="171" t="s">
        <v>29</v>
      </c>
      <c r="C5" s="171" t="s">
        <v>29</v>
      </c>
      <c r="D5" s="171" t="s">
        <v>29</v>
      </c>
      <c r="E5" s="171" t="s">
        <v>29</v>
      </c>
      <c r="F5" s="171" t="s">
        <v>29</v>
      </c>
      <c r="G5" s="171" t="s">
        <v>29</v>
      </c>
      <c r="H5" s="171" t="s">
        <v>29</v>
      </c>
      <c r="I5" s="171" t="s">
        <v>29</v>
      </c>
      <c r="K5" s="171" t="str">
        <f>سهام!C6</f>
        <v>1400/11/30</v>
      </c>
      <c r="L5" s="171" t="s">
        <v>2</v>
      </c>
      <c r="M5" s="171" t="s">
        <v>2</v>
      </c>
      <c r="N5" s="171" t="s">
        <v>2</v>
      </c>
      <c r="O5" s="171" t="s">
        <v>2</v>
      </c>
      <c r="Q5" s="171" t="s">
        <v>3</v>
      </c>
      <c r="R5" s="171" t="s">
        <v>3</v>
      </c>
      <c r="S5" s="171" t="s">
        <v>3</v>
      </c>
      <c r="T5" s="171" t="s">
        <v>3</v>
      </c>
      <c r="U5" s="171" t="s">
        <v>3</v>
      </c>
      <c r="V5" s="171" t="s">
        <v>3</v>
      </c>
      <c r="W5" s="171" t="s">
        <v>3</v>
      </c>
      <c r="Y5" s="171" t="str">
        <f>سهام!Q6</f>
        <v>1400/12/29</v>
      </c>
      <c r="Z5" s="171" t="s">
        <v>4</v>
      </c>
      <c r="AA5" s="171" t="s">
        <v>4</v>
      </c>
      <c r="AB5" s="171" t="s">
        <v>4</v>
      </c>
      <c r="AC5" s="171" t="s">
        <v>4</v>
      </c>
      <c r="AD5" s="171" t="s">
        <v>4</v>
      </c>
      <c r="AE5" s="171" t="s">
        <v>4</v>
      </c>
    </row>
    <row r="6" spans="1:31" s="106" customFormat="1" x14ac:dyDescent="0.45">
      <c r="A6" s="178" t="s">
        <v>30</v>
      </c>
      <c r="C6" s="178" t="s">
        <v>22</v>
      </c>
      <c r="E6" s="178" t="s">
        <v>23</v>
      </c>
      <c r="G6" s="178" t="s">
        <v>31</v>
      </c>
      <c r="I6" s="179" t="s">
        <v>20</v>
      </c>
      <c r="K6" s="178" t="s">
        <v>5</v>
      </c>
      <c r="M6" s="178" t="s">
        <v>6</v>
      </c>
      <c r="O6" s="178" t="s">
        <v>69</v>
      </c>
      <c r="Q6" s="175" t="s">
        <v>8</v>
      </c>
      <c r="R6" s="175" t="s">
        <v>8</v>
      </c>
      <c r="S6" s="175" t="s">
        <v>8</v>
      </c>
      <c r="U6" s="175" t="s">
        <v>9</v>
      </c>
      <c r="V6" s="175" t="s">
        <v>9</v>
      </c>
      <c r="W6" s="175" t="s">
        <v>9</v>
      </c>
      <c r="Y6" s="178" t="s">
        <v>5</v>
      </c>
      <c r="AA6" s="178" t="s">
        <v>6</v>
      </c>
      <c r="AC6" s="178" t="s">
        <v>69</v>
      </c>
      <c r="AE6" s="178" t="s">
        <v>32</v>
      </c>
    </row>
    <row r="7" spans="1:31" s="106" customFormat="1" ht="46.5" customHeight="1" x14ac:dyDescent="0.45">
      <c r="A7" s="175" t="s">
        <v>30</v>
      </c>
      <c r="C7" s="175" t="s">
        <v>22</v>
      </c>
      <c r="E7" s="175" t="s">
        <v>23</v>
      </c>
      <c r="G7" s="175" t="s">
        <v>31</v>
      </c>
      <c r="I7" s="180" t="s">
        <v>20</v>
      </c>
      <c r="K7" s="175" t="s">
        <v>5</v>
      </c>
      <c r="M7" s="175" t="s">
        <v>6</v>
      </c>
      <c r="O7" s="175" t="s">
        <v>7</v>
      </c>
      <c r="Q7" s="175" t="s">
        <v>5</v>
      </c>
      <c r="S7" s="175" t="s">
        <v>6</v>
      </c>
      <c r="U7" s="175" t="s">
        <v>5</v>
      </c>
      <c r="W7" s="175" t="s">
        <v>12</v>
      </c>
      <c r="Y7" s="175" t="s">
        <v>5</v>
      </c>
      <c r="AA7" s="175" t="s">
        <v>6</v>
      </c>
      <c r="AC7" s="175" t="s">
        <v>7</v>
      </c>
      <c r="AE7" s="175" t="s">
        <v>32</v>
      </c>
    </row>
    <row r="9" spans="1:31" ht="21" x14ac:dyDescent="0.55000000000000004">
      <c r="A9" s="49"/>
      <c r="C9" s="5"/>
      <c r="E9" s="5"/>
      <c r="G9" s="5"/>
      <c r="I9" s="5"/>
      <c r="K9" s="5"/>
      <c r="M9" s="5"/>
      <c r="O9" s="5"/>
      <c r="Q9" s="5"/>
      <c r="S9" s="5"/>
      <c r="U9" s="5"/>
      <c r="W9" s="5"/>
      <c r="Y9" s="3"/>
      <c r="Z9" s="5"/>
      <c r="AA9" s="83"/>
    </row>
  </sheetData>
  <mergeCells count="25">
    <mergeCell ref="A3:AE3"/>
    <mergeCell ref="M6:M7"/>
    <mergeCell ref="O6:O7"/>
    <mergeCell ref="K5:O5"/>
    <mergeCell ref="A6:A7"/>
    <mergeCell ref="C6:C7"/>
    <mergeCell ref="E6:E7"/>
    <mergeCell ref="G6:G7"/>
    <mergeCell ref="I6:I7"/>
    <mergeCell ref="A2:AE2"/>
    <mergeCell ref="A1:AE1"/>
    <mergeCell ref="AA6:AA7"/>
    <mergeCell ref="AC6:AC7"/>
    <mergeCell ref="AE6:AE7"/>
    <mergeCell ref="Y5:AE5"/>
    <mergeCell ref="Q7"/>
    <mergeCell ref="S7"/>
    <mergeCell ref="Q6:S6"/>
    <mergeCell ref="U7"/>
    <mergeCell ref="W7"/>
    <mergeCell ref="U6:W6"/>
    <mergeCell ref="Q5:W5"/>
    <mergeCell ref="Y6:Y7"/>
    <mergeCell ref="A5:I5"/>
    <mergeCell ref="K6:K7"/>
  </mergeCells>
  <printOptions horizontalCentered="1"/>
  <pageMargins left="0.11811023622047245" right="0.11811023622047245" top="0.39370078740157483" bottom="0.74803149606299213" header="0" footer="0.19685039370078741"/>
  <pageSetup paperSize="9" scale="94" firstPageNumber="5" orientation="landscape" useFirstPageNumber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AA27"/>
  <sheetViews>
    <sheetView rightToLeft="1" view="pageBreakPreview" topLeftCell="C1" zoomScale="70" zoomScaleNormal="100" zoomScaleSheetLayoutView="70" zoomScalePageLayoutView="70" workbookViewId="0">
      <selection activeCell="V8" sqref="V8"/>
    </sheetView>
  </sheetViews>
  <sheetFormatPr defaultColWidth="9.140625" defaultRowHeight="18.75" x14ac:dyDescent="0.45"/>
  <cols>
    <col min="1" max="1" width="32.85546875" style="133" customWidth="1"/>
    <col min="2" max="2" width="1" style="4" customWidth="1"/>
    <col min="3" max="3" width="23.85546875" style="4" customWidth="1"/>
    <col min="4" max="4" width="1" style="4" customWidth="1"/>
    <col min="5" max="5" width="16" style="4" bestFit="1" customWidth="1"/>
    <col min="6" max="6" width="1" style="4" customWidth="1"/>
    <col min="7" max="7" width="13.42578125" style="4" customWidth="1"/>
    <col min="8" max="8" width="1" style="4" customWidth="1"/>
    <col min="9" max="9" width="8" style="4" bestFit="1" customWidth="1"/>
    <col min="10" max="10" width="1" style="4" customWidth="1"/>
    <col min="11" max="11" width="19.85546875" style="4" customWidth="1"/>
    <col min="12" max="12" width="1" style="4" customWidth="1"/>
    <col min="13" max="13" width="17" style="4" customWidth="1"/>
    <col min="14" max="14" width="1" style="4" customWidth="1"/>
    <col min="15" max="15" width="20.85546875" style="4" customWidth="1"/>
    <col min="16" max="16" width="1" style="4" customWidth="1"/>
    <col min="17" max="17" width="20.85546875" style="4" customWidth="1"/>
    <col min="18" max="18" width="1" style="4" customWidth="1"/>
    <col min="19" max="19" width="11" style="4" customWidth="1"/>
    <col min="20" max="20" width="5.7109375" style="4" customWidth="1"/>
    <col min="21" max="21" width="1.28515625" style="4" hidden="1" customWidth="1"/>
    <col min="22" max="22" width="19.140625" style="4" customWidth="1"/>
    <col min="23" max="23" width="14.5703125" style="4" customWidth="1"/>
    <col min="24" max="24" width="18.85546875" style="4" bestFit="1" customWidth="1"/>
    <col min="25" max="25" width="46.85546875" style="4" customWidth="1"/>
    <col min="26" max="26" width="9.140625" style="4"/>
    <col min="27" max="27" width="11.85546875" style="4" bestFit="1" customWidth="1"/>
    <col min="28" max="29" width="9.140625" style="4"/>
    <col min="30" max="30" width="0" style="4" hidden="1" customWidth="1"/>
    <col min="31" max="16384" width="9.140625" style="4"/>
  </cols>
  <sheetData>
    <row r="1" spans="1:27" ht="21" x14ac:dyDescent="0.45">
      <c r="A1" s="170" t="str">
        <f>'گواهی سپرده '!A1:AE1</f>
        <v>صندوق جسورانه پیشرفت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</row>
    <row r="2" spans="1:27" ht="21" x14ac:dyDescent="0.45">
      <c r="A2" s="170" t="s">
        <v>0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</row>
    <row r="3" spans="1:27" ht="21" x14ac:dyDescent="0.45">
      <c r="A3" s="170" t="str">
        <f>سهام!A3</f>
        <v>برای ماه منتهی به 1400/12/29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</row>
    <row r="4" spans="1:27" ht="21" x14ac:dyDescent="0.45">
      <c r="A4" s="134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</row>
    <row r="5" spans="1:27" ht="28.5" x14ac:dyDescent="0.45">
      <c r="A5" s="174" t="s">
        <v>75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V5" s="98"/>
    </row>
    <row r="6" spans="1:27" ht="21" x14ac:dyDescent="0.45">
      <c r="A6" s="181" t="s">
        <v>33</v>
      </c>
      <c r="C6" s="171" t="str">
        <f>سهام!C6</f>
        <v>1400/11/30</v>
      </c>
      <c r="D6" s="171" t="s">
        <v>34</v>
      </c>
      <c r="E6" s="171" t="s">
        <v>34</v>
      </c>
      <c r="F6" s="171" t="s">
        <v>34</v>
      </c>
      <c r="G6" s="171" t="s">
        <v>34</v>
      </c>
      <c r="H6" s="171" t="s">
        <v>34</v>
      </c>
      <c r="I6" s="171" t="s">
        <v>34</v>
      </c>
      <c r="K6" s="171"/>
      <c r="M6" s="171" t="s">
        <v>3</v>
      </c>
      <c r="N6" s="171" t="s">
        <v>3</v>
      </c>
      <c r="O6" s="171" t="s">
        <v>3</v>
      </c>
      <c r="Q6" s="171" t="str">
        <f>سهام!Q6</f>
        <v>1400/12/29</v>
      </c>
      <c r="R6" s="171" t="s">
        <v>4</v>
      </c>
      <c r="S6" s="171" t="s">
        <v>4</v>
      </c>
    </row>
    <row r="7" spans="1:27" ht="58.5" customHeight="1" x14ac:dyDescent="0.45">
      <c r="A7" s="182" t="s">
        <v>33</v>
      </c>
      <c r="C7" s="171" t="s">
        <v>35</v>
      </c>
      <c r="E7" s="171" t="s">
        <v>36</v>
      </c>
      <c r="G7" s="171" t="s">
        <v>37</v>
      </c>
      <c r="I7" s="171" t="s">
        <v>23</v>
      </c>
      <c r="K7" s="171" t="s">
        <v>38</v>
      </c>
      <c r="M7" s="171" t="s">
        <v>39</v>
      </c>
      <c r="O7" s="171" t="s">
        <v>40</v>
      </c>
      <c r="Q7" s="171" t="s">
        <v>38</v>
      </c>
      <c r="S7" s="175" t="s">
        <v>32</v>
      </c>
    </row>
    <row r="8" spans="1:27" s="52" customFormat="1" ht="21" customHeight="1" x14ac:dyDescent="0.55000000000000004">
      <c r="A8" s="135" t="s">
        <v>98</v>
      </c>
      <c r="C8" s="53" t="s">
        <v>100</v>
      </c>
      <c r="E8" s="53" t="s">
        <v>41</v>
      </c>
      <c r="G8" s="53" t="s">
        <v>102</v>
      </c>
      <c r="I8" s="42">
        <v>0</v>
      </c>
      <c r="K8" s="55">
        <v>8600584</v>
      </c>
      <c r="L8" s="55"/>
      <c r="M8" s="55">
        <v>56184</v>
      </c>
      <c r="N8" s="55"/>
      <c r="O8" s="55">
        <v>0</v>
      </c>
      <c r="P8" s="55"/>
      <c r="Q8" s="55">
        <v>8656768</v>
      </c>
      <c r="S8" s="77">
        <f>Q8/$V$8</f>
        <v>5.5945344097774409E-6</v>
      </c>
      <c r="U8" s="102">
        <v>375388358010</v>
      </c>
      <c r="V8" s="69">
        <v>1547361650841</v>
      </c>
    </row>
    <row r="9" spans="1:27" s="52" customFormat="1" ht="21" customHeight="1" thickBot="1" x14ac:dyDescent="0.6">
      <c r="A9" s="132" t="s">
        <v>92</v>
      </c>
      <c r="B9" s="4"/>
      <c r="C9" s="5"/>
      <c r="D9" s="4"/>
      <c r="E9" s="5"/>
      <c r="F9" s="4"/>
      <c r="G9" s="5"/>
      <c r="H9" s="4"/>
      <c r="I9" s="5"/>
      <c r="J9" s="4"/>
      <c r="K9" s="7">
        <f>SUM(K8:K8)</f>
        <v>8600584</v>
      </c>
      <c r="L9" s="49"/>
      <c r="M9" s="7">
        <f t="shared" ref="M9:S9" si="0">SUM(M8:M8)</f>
        <v>56184</v>
      </c>
      <c r="N9" s="49">
        <f t="shared" si="0"/>
        <v>0</v>
      </c>
      <c r="O9" s="103">
        <f t="shared" si="0"/>
        <v>0</v>
      </c>
      <c r="P9" s="49">
        <f t="shared" si="0"/>
        <v>0</v>
      </c>
      <c r="Q9" s="7">
        <f t="shared" si="0"/>
        <v>8656768</v>
      </c>
      <c r="R9" s="4">
        <f t="shared" si="0"/>
        <v>0</v>
      </c>
      <c r="S9" s="104">
        <f t="shared" si="0"/>
        <v>5.5945344097774409E-6</v>
      </c>
      <c r="U9" s="53"/>
      <c r="W9" s="53"/>
      <c r="Y9" s="77"/>
      <c r="Z9" s="53"/>
      <c r="AA9" s="53"/>
    </row>
    <row r="10" spans="1:27" ht="22.5" customHeight="1" thickTop="1" x14ac:dyDescent="0.55000000000000004">
      <c r="A10" s="132"/>
      <c r="C10" s="5"/>
      <c r="E10" s="5"/>
      <c r="G10" s="5"/>
      <c r="I10" s="5"/>
      <c r="K10" s="5"/>
      <c r="M10" s="5"/>
      <c r="O10" s="5"/>
      <c r="Q10" s="5">
        <v>8656768</v>
      </c>
      <c r="S10" s="5"/>
      <c r="U10" s="5"/>
      <c r="W10" s="5"/>
      <c r="Y10" s="3"/>
      <c r="Z10" s="5"/>
      <c r="AA10" s="5"/>
    </row>
    <row r="11" spans="1:27" s="49" customFormat="1" ht="21" hidden="1" x14ac:dyDescent="0.55000000000000004">
      <c r="A11" s="132"/>
      <c r="B11" s="4"/>
      <c r="C11" s="5"/>
      <c r="D11" s="4"/>
      <c r="E11" s="5"/>
      <c r="F11" s="4"/>
      <c r="G11" s="5"/>
      <c r="H11" s="4"/>
      <c r="I11" s="5"/>
      <c r="J11" s="4"/>
      <c r="K11" s="5"/>
      <c r="L11" s="4"/>
      <c r="M11" s="5"/>
      <c r="N11" s="4"/>
      <c r="O11" s="5"/>
      <c r="P11" s="4"/>
      <c r="Q11" s="5"/>
      <c r="R11" s="4"/>
      <c r="S11" s="5"/>
      <c r="T11" s="4"/>
      <c r="U11" s="5"/>
      <c r="V11" s="4"/>
      <c r="W11" s="5"/>
      <c r="X11" s="4"/>
      <c r="Y11" s="3"/>
      <c r="Z11" s="5"/>
      <c r="AA11" s="5"/>
    </row>
    <row r="12" spans="1:27" ht="21" hidden="1" x14ac:dyDescent="0.55000000000000004">
      <c r="A12" s="132"/>
      <c r="C12" s="5"/>
      <c r="E12" s="5"/>
      <c r="G12" s="5"/>
      <c r="I12" s="5"/>
      <c r="K12" s="58"/>
      <c r="M12" s="5"/>
      <c r="O12" s="5"/>
      <c r="Q12" s="58"/>
      <c r="S12" s="5"/>
      <c r="U12" s="5"/>
      <c r="W12" s="5"/>
      <c r="Y12" s="3"/>
      <c r="Z12" s="5"/>
      <c r="AA12" s="5"/>
    </row>
    <row r="13" spans="1:27" ht="21" hidden="1" x14ac:dyDescent="0.55000000000000004">
      <c r="A13" s="132"/>
      <c r="C13" s="5"/>
      <c r="E13" s="5"/>
      <c r="G13" s="5"/>
      <c r="I13" s="5"/>
      <c r="K13" s="5"/>
      <c r="M13" s="5"/>
      <c r="O13" s="5"/>
      <c r="Q13" s="5"/>
      <c r="S13" s="5"/>
      <c r="U13" s="5"/>
      <c r="W13" s="5"/>
      <c r="Y13" s="3"/>
      <c r="Z13" s="5"/>
      <c r="AA13" s="5"/>
    </row>
    <row r="14" spans="1:27" ht="21" hidden="1" x14ac:dyDescent="0.55000000000000004">
      <c r="A14" s="132"/>
      <c r="C14" s="5"/>
      <c r="E14" s="5"/>
      <c r="G14" s="5"/>
      <c r="I14" s="5"/>
      <c r="K14" s="5"/>
      <c r="M14" s="5"/>
      <c r="O14" s="5"/>
      <c r="Q14" s="5"/>
      <c r="S14" s="5"/>
      <c r="U14" s="5"/>
      <c r="W14" s="5"/>
      <c r="Y14" s="3"/>
      <c r="Z14" s="5"/>
      <c r="AA14" s="5"/>
    </row>
    <row r="15" spans="1:27" ht="21" hidden="1" x14ac:dyDescent="0.55000000000000004">
      <c r="A15" s="132"/>
      <c r="C15" s="5"/>
      <c r="E15" s="5"/>
      <c r="G15" s="5"/>
      <c r="I15" s="5"/>
      <c r="K15" s="5"/>
      <c r="M15" s="5"/>
      <c r="O15" s="5"/>
      <c r="Q15" s="5"/>
      <c r="S15" s="5"/>
      <c r="U15" s="5"/>
      <c r="W15" s="5"/>
      <c r="Y15" s="3"/>
      <c r="Z15" s="5"/>
      <c r="AA15" s="5"/>
    </row>
    <row r="16" spans="1:27" ht="21" hidden="1" x14ac:dyDescent="0.55000000000000004">
      <c r="A16" s="132"/>
      <c r="C16" s="5"/>
      <c r="E16" s="5"/>
      <c r="G16" s="5"/>
      <c r="I16" s="5"/>
      <c r="K16" s="5"/>
      <c r="M16" s="5"/>
      <c r="O16" s="5"/>
      <c r="Q16" s="5"/>
      <c r="S16" s="5"/>
      <c r="U16" s="5"/>
      <c r="W16" s="5"/>
      <c r="Y16" s="3"/>
      <c r="Z16" s="5"/>
      <c r="AA16" s="5"/>
    </row>
    <row r="17" spans="1:27" ht="21" x14ac:dyDescent="0.55000000000000004">
      <c r="A17" s="132"/>
      <c r="C17" s="5"/>
      <c r="E17" s="5"/>
      <c r="G17" s="5"/>
      <c r="I17" s="5"/>
      <c r="K17" s="5"/>
      <c r="M17" s="5"/>
      <c r="O17" s="5"/>
      <c r="Q17" s="5">
        <f>Q9-Q10</f>
        <v>0</v>
      </c>
      <c r="S17" s="5"/>
      <c r="U17" s="5"/>
      <c r="W17" s="5"/>
      <c r="Y17" s="3"/>
      <c r="Z17" s="5"/>
      <c r="AA17" s="5"/>
    </row>
    <row r="18" spans="1:27" ht="21" x14ac:dyDescent="0.55000000000000004">
      <c r="A18" s="132"/>
      <c r="C18" s="5"/>
      <c r="E18" s="5"/>
      <c r="G18" s="5"/>
      <c r="I18" s="5"/>
      <c r="K18" s="5"/>
      <c r="M18" s="5"/>
      <c r="O18" s="5"/>
      <c r="Q18" s="5"/>
      <c r="S18" s="5"/>
      <c r="U18" s="5"/>
      <c r="W18" s="5"/>
      <c r="Y18" s="3"/>
      <c r="Z18" s="5"/>
      <c r="AA18" s="5"/>
    </row>
    <row r="19" spans="1:27" ht="21" x14ac:dyDescent="0.55000000000000004">
      <c r="A19" s="132"/>
      <c r="C19" s="5"/>
      <c r="E19" s="5"/>
      <c r="G19" s="9"/>
      <c r="I19" s="5"/>
      <c r="K19" s="5"/>
      <c r="M19" s="5"/>
      <c r="O19" s="5"/>
      <c r="Q19" s="5"/>
      <c r="S19" s="5"/>
      <c r="U19" s="5"/>
      <c r="W19" s="5"/>
      <c r="Y19" s="3"/>
      <c r="Z19" s="5"/>
      <c r="AA19" s="5"/>
    </row>
    <row r="20" spans="1:27" ht="21" x14ac:dyDescent="0.55000000000000004">
      <c r="A20" s="132"/>
      <c r="C20" s="5"/>
      <c r="E20" s="5"/>
      <c r="G20" s="9"/>
      <c r="I20" s="5"/>
      <c r="K20" s="5"/>
      <c r="M20" s="5"/>
      <c r="O20" s="5"/>
      <c r="Q20" s="5"/>
      <c r="S20" s="5"/>
      <c r="U20" s="5"/>
      <c r="W20" s="5"/>
      <c r="Y20" s="3"/>
      <c r="Z20" s="5"/>
      <c r="AA20" s="5"/>
    </row>
    <row r="21" spans="1:27" ht="21" x14ac:dyDescent="0.55000000000000004">
      <c r="A21" s="132"/>
      <c r="C21" s="5"/>
      <c r="E21" s="5"/>
      <c r="G21" s="5"/>
      <c r="I21" s="5"/>
      <c r="K21" s="5"/>
      <c r="M21" s="5"/>
      <c r="O21" s="5"/>
      <c r="Q21" s="5"/>
      <c r="S21" s="5"/>
      <c r="U21" s="5"/>
      <c r="W21" s="5"/>
      <c r="Y21" s="3"/>
      <c r="Z21" s="5"/>
      <c r="AA21" s="5"/>
    </row>
    <row r="22" spans="1:27" x14ac:dyDescent="0.45">
      <c r="U22" s="5"/>
      <c r="W22" s="5"/>
      <c r="Y22" s="3"/>
      <c r="Z22" s="5"/>
      <c r="AA22" s="5"/>
    </row>
    <row r="23" spans="1:27" x14ac:dyDescent="0.45">
      <c r="U23" s="5"/>
      <c r="Y23" s="105"/>
      <c r="Z23" s="5"/>
      <c r="AA23" s="5"/>
    </row>
    <row r="24" spans="1:27" x14ac:dyDescent="0.45">
      <c r="E24" s="5"/>
      <c r="Y24" s="105"/>
      <c r="Z24" s="105"/>
    </row>
    <row r="25" spans="1:27" x14ac:dyDescent="0.45">
      <c r="E25" s="5"/>
      <c r="Y25" s="105"/>
      <c r="Z25" s="105"/>
    </row>
    <row r="26" spans="1:27" x14ac:dyDescent="0.45">
      <c r="E26" s="5"/>
      <c r="U26" s="5"/>
      <c r="Y26" s="105"/>
      <c r="Z26" s="105"/>
    </row>
    <row r="27" spans="1:27" x14ac:dyDescent="0.45">
      <c r="W27" s="5"/>
      <c r="Y27" s="105"/>
    </row>
  </sheetData>
  <mergeCells count="18">
    <mergeCell ref="A1:S1"/>
    <mergeCell ref="A6:A7"/>
    <mergeCell ref="C7"/>
    <mergeCell ref="E7"/>
    <mergeCell ref="G7"/>
    <mergeCell ref="I7"/>
    <mergeCell ref="C6:I6"/>
    <mergeCell ref="Q7"/>
    <mergeCell ref="S7"/>
    <mergeCell ref="Q6:S6"/>
    <mergeCell ref="K7"/>
    <mergeCell ref="K6"/>
    <mergeCell ref="A5:S5"/>
    <mergeCell ref="M7"/>
    <mergeCell ref="O7"/>
    <mergeCell ref="M6:O6"/>
    <mergeCell ref="A3:S3"/>
    <mergeCell ref="A2:S2"/>
  </mergeCells>
  <printOptions horizontalCentered="1"/>
  <pageMargins left="1.1309523809523809E-2" right="0" top="0.39370078740157483" bottom="0.74803149606299213" header="0" footer="0.19685039370078741"/>
  <pageSetup paperSize="9" scale="75" firstPageNumber="6" orientation="landscape" useFirstPageNumber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W13"/>
  <sheetViews>
    <sheetView rightToLeft="1" view="pageBreakPreview" zoomScale="80" zoomScaleNormal="100" zoomScaleSheetLayoutView="80" zoomScalePageLayoutView="60" workbookViewId="0">
      <selection activeCell="O15" sqref="O15"/>
    </sheetView>
  </sheetViews>
  <sheetFormatPr defaultColWidth="9.140625" defaultRowHeight="21" customHeight="1" x14ac:dyDescent="0.45"/>
  <cols>
    <col min="1" max="1" width="29.5703125" style="133" customWidth="1"/>
    <col min="2" max="2" width="1" style="4" customWidth="1"/>
    <col min="3" max="3" width="8.85546875" style="19" customWidth="1"/>
    <col min="4" max="4" width="1" style="4" customWidth="1"/>
    <col min="5" max="5" width="14.5703125" style="19" customWidth="1"/>
    <col min="6" max="6" width="1" style="4" customWidth="1"/>
    <col min="7" max="7" width="8.140625" style="19" bestFit="1" customWidth="1"/>
    <col min="8" max="8" width="1" style="4" customWidth="1"/>
    <col min="9" max="9" width="16.85546875" style="4" bestFit="1" customWidth="1"/>
    <col min="10" max="10" width="1" style="4" customWidth="1"/>
    <col min="11" max="11" width="14.42578125" style="4" customWidth="1"/>
    <col min="12" max="12" width="1" style="4" customWidth="1"/>
    <col min="13" max="13" width="16.85546875" style="52" bestFit="1" customWidth="1"/>
    <col min="14" max="14" width="1" style="4" customWidth="1"/>
    <col min="15" max="15" width="18.5703125" style="52" bestFit="1" customWidth="1"/>
    <col min="16" max="16" width="1" style="4" customWidth="1"/>
    <col min="17" max="17" width="14.28515625" style="4" customWidth="1"/>
    <col min="18" max="18" width="1" style="4" customWidth="1"/>
    <col min="19" max="19" width="18.42578125" style="52" bestFit="1" customWidth="1"/>
    <col min="20" max="20" width="1" style="4" customWidth="1"/>
    <col min="21" max="21" width="11.85546875" style="4" customWidth="1"/>
    <col min="22" max="22" width="10.140625" style="4" customWidth="1"/>
    <col min="23" max="23" width="18" style="4" customWidth="1"/>
    <col min="24" max="24" width="19" style="4" customWidth="1"/>
    <col min="25" max="26" width="9.140625" style="4"/>
    <col min="27" max="27" width="11.85546875" style="4" bestFit="1" customWidth="1"/>
    <col min="28" max="29" width="9.140625" style="4"/>
    <col min="30" max="30" width="0" style="4" hidden="1" customWidth="1"/>
    <col min="31" max="16384" width="9.140625" style="4"/>
  </cols>
  <sheetData>
    <row r="1" spans="1:23" ht="21" customHeight="1" x14ac:dyDescent="0.45">
      <c r="A1" s="170" t="str">
        <f>'درآمد سپرده بانکی '!A1:G1</f>
        <v>صندوق جسورانه پیشرفت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</row>
    <row r="2" spans="1:23" ht="21" customHeight="1" x14ac:dyDescent="0.45">
      <c r="A2" s="170" t="s">
        <v>42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</row>
    <row r="3" spans="1:23" ht="21" customHeight="1" x14ac:dyDescent="0.45">
      <c r="A3" s="170" t="str">
        <f>سهام!A3</f>
        <v>برای ماه منتهی به 1400/12/29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</row>
    <row r="4" spans="1:23" ht="21" customHeight="1" x14ac:dyDescent="0.45">
      <c r="A4" s="184" t="s">
        <v>76</v>
      </c>
      <c r="B4" s="184"/>
      <c r="C4" s="184"/>
      <c r="D4" s="184"/>
      <c r="E4" s="184"/>
      <c r="F4" s="184"/>
      <c r="G4" s="184"/>
      <c r="H4" s="184"/>
      <c r="V4" s="5"/>
    </row>
    <row r="5" spans="1:23" ht="21" customHeight="1" x14ac:dyDescent="0.45">
      <c r="A5" s="171" t="s">
        <v>43</v>
      </c>
      <c r="B5" s="171" t="s">
        <v>43</v>
      </c>
      <c r="C5" s="171" t="s">
        <v>43</v>
      </c>
      <c r="D5" s="171" t="s">
        <v>43</v>
      </c>
      <c r="E5" s="171" t="s">
        <v>43</v>
      </c>
      <c r="F5" s="171" t="s">
        <v>43</v>
      </c>
      <c r="G5" s="171" t="s">
        <v>43</v>
      </c>
      <c r="I5" s="171" t="s">
        <v>44</v>
      </c>
      <c r="J5" s="171" t="s">
        <v>44</v>
      </c>
      <c r="K5" s="171" t="s">
        <v>44</v>
      </c>
      <c r="L5" s="171" t="s">
        <v>44</v>
      </c>
      <c r="M5" s="171" t="s">
        <v>44</v>
      </c>
      <c r="O5" s="171" t="str">
        <f>سهام!Q6</f>
        <v>1400/12/29</v>
      </c>
      <c r="P5" s="171" t="s">
        <v>45</v>
      </c>
      <c r="Q5" s="171" t="s">
        <v>45</v>
      </c>
      <c r="R5" s="171" t="s">
        <v>45</v>
      </c>
      <c r="S5" s="171" t="s">
        <v>45</v>
      </c>
    </row>
    <row r="6" spans="1:23" ht="21" customHeight="1" x14ac:dyDescent="0.45">
      <c r="A6" s="182" t="s">
        <v>46</v>
      </c>
      <c r="C6" s="127" t="s">
        <v>91</v>
      </c>
      <c r="E6" s="127" t="s">
        <v>22</v>
      </c>
      <c r="G6" s="171" t="s">
        <v>23</v>
      </c>
      <c r="I6" s="171" t="s">
        <v>47</v>
      </c>
      <c r="K6" s="127" t="s">
        <v>48</v>
      </c>
      <c r="M6" s="183" t="s">
        <v>49</v>
      </c>
      <c r="O6" s="183" t="s">
        <v>47</v>
      </c>
      <c r="Q6" s="126" t="s">
        <v>48</v>
      </c>
      <c r="S6" s="183" t="s">
        <v>49</v>
      </c>
      <c r="V6" s="5"/>
      <c r="W6" s="5"/>
    </row>
    <row r="7" spans="1:23" s="52" customFormat="1" ht="21" customHeight="1" x14ac:dyDescent="0.45">
      <c r="A7" s="136" t="s">
        <v>103</v>
      </c>
      <c r="C7" s="42">
        <v>1</v>
      </c>
      <c r="E7" s="17" t="s">
        <v>28</v>
      </c>
      <c r="G7" s="20">
        <v>0</v>
      </c>
      <c r="H7" s="50"/>
      <c r="I7" s="42">
        <v>0</v>
      </c>
      <c r="J7" s="50"/>
      <c r="K7" s="42">
        <v>0</v>
      </c>
      <c r="L7" s="50"/>
      <c r="M7" s="42">
        <v>0</v>
      </c>
      <c r="N7" s="50"/>
      <c r="O7" s="50">
        <v>9556319999</v>
      </c>
      <c r="P7" s="50"/>
      <c r="Q7" s="42">
        <v>0</v>
      </c>
      <c r="R7" s="50"/>
      <c r="S7" s="50">
        <v>9556319999</v>
      </c>
      <c r="U7" s="53"/>
      <c r="V7" s="53"/>
    </row>
    <row r="8" spans="1:23" s="52" customFormat="1" ht="21" customHeight="1" x14ac:dyDescent="0.45">
      <c r="A8" s="136" t="s">
        <v>98</v>
      </c>
      <c r="C8" s="42">
        <v>27</v>
      </c>
      <c r="E8" s="17" t="s">
        <v>28</v>
      </c>
      <c r="G8" s="20">
        <v>0</v>
      </c>
      <c r="H8" s="50"/>
      <c r="I8" s="50">
        <v>56184</v>
      </c>
      <c r="J8" s="50"/>
      <c r="K8" s="42">
        <v>0</v>
      </c>
      <c r="L8" s="50"/>
      <c r="M8" s="50">
        <v>56184</v>
      </c>
      <c r="N8" s="50"/>
      <c r="O8" s="50">
        <v>167818</v>
      </c>
      <c r="P8" s="50"/>
      <c r="Q8" s="42">
        <v>0</v>
      </c>
      <c r="R8" s="50"/>
      <c r="S8" s="50">
        <v>167818</v>
      </c>
      <c r="U8" s="54"/>
      <c r="V8" s="53"/>
    </row>
    <row r="9" spans="1:23" s="52" customFormat="1" ht="21" customHeight="1" x14ac:dyDescent="0.45">
      <c r="A9" s="136" t="s">
        <v>98</v>
      </c>
      <c r="C9" s="42">
        <v>29</v>
      </c>
      <c r="E9" s="17" t="s">
        <v>28</v>
      </c>
      <c r="G9" s="20">
        <v>18</v>
      </c>
      <c r="H9" s="50"/>
      <c r="I9" s="42">
        <v>0</v>
      </c>
      <c r="J9" s="50"/>
      <c r="K9" s="42">
        <v>0</v>
      </c>
      <c r="L9" s="50"/>
      <c r="M9" s="42">
        <v>0</v>
      </c>
      <c r="N9" s="50"/>
      <c r="O9" s="50">
        <v>8196472387</v>
      </c>
      <c r="P9" s="50"/>
      <c r="Q9" s="42">
        <v>0</v>
      </c>
      <c r="R9" s="50"/>
      <c r="S9" s="50">
        <v>8196472387</v>
      </c>
      <c r="U9" s="54"/>
      <c r="V9" s="53"/>
    </row>
    <row r="10" spans="1:23" ht="21" customHeight="1" x14ac:dyDescent="0.55000000000000004">
      <c r="A10" s="132" t="s">
        <v>63</v>
      </c>
      <c r="C10" s="9"/>
      <c r="E10" s="9" t="s">
        <v>28</v>
      </c>
      <c r="G10" s="21"/>
      <c r="H10" s="55"/>
      <c r="I10" s="56">
        <f>SUM(I7:I9)</f>
        <v>56184</v>
      </c>
      <c r="J10" s="55"/>
      <c r="K10" s="56">
        <f t="shared" ref="K10:S10" si="0">SUM(K7:K9)</f>
        <v>0</v>
      </c>
      <c r="L10" s="55">
        <f t="shared" si="0"/>
        <v>0</v>
      </c>
      <c r="M10" s="57">
        <f t="shared" si="0"/>
        <v>56184</v>
      </c>
      <c r="N10" s="55">
        <f t="shared" si="0"/>
        <v>0</v>
      </c>
      <c r="O10" s="56">
        <f t="shared" si="0"/>
        <v>17752960204</v>
      </c>
      <c r="P10" s="55">
        <f t="shared" si="0"/>
        <v>0</v>
      </c>
      <c r="Q10" s="56">
        <f t="shared" si="0"/>
        <v>0</v>
      </c>
      <c r="R10" s="55">
        <f t="shared" si="0"/>
        <v>0</v>
      </c>
      <c r="S10" s="57">
        <f t="shared" si="0"/>
        <v>17752960204</v>
      </c>
      <c r="U10" s="5"/>
    </row>
    <row r="11" spans="1:23" ht="21" customHeight="1" x14ac:dyDescent="0.45">
      <c r="M11" s="53"/>
      <c r="O11" s="53">
        <v>17752960204</v>
      </c>
      <c r="Q11" s="5"/>
    </row>
    <row r="12" spans="1:23" ht="21" customHeight="1" x14ac:dyDescent="0.45">
      <c r="K12" s="5"/>
      <c r="M12" s="53"/>
      <c r="O12" s="53">
        <v>0</v>
      </c>
      <c r="Q12" s="55"/>
    </row>
    <row r="13" spans="1:23" ht="21" customHeight="1" x14ac:dyDescent="0.45">
      <c r="M13" s="53"/>
      <c r="O13" s="50">
        <f>O10-O11-O12</f>
        <v>0</v>
      </c>
    </row>
  </sheetData>
  <mergeCells count="13">
    <mergeCell ref="O6"/>
    <mergeCell ref="A3:S3"/>
    <mergeCell ref="A2:S2"/>
    <mergeCell ref="A1:S1"/>
    <mergeCell ref="A6"/>
    <mergeCell ref="G6"/>
    <mergeCell ref="A5:G5"/>
    <mergeCell ref="S6"/>
    <mergeCell ref="O5:S5"/>
    <mergeCell ref="I6"/>
    <mergeCell ref="A4:H4"/>
    <mergeCell ref="M6"/>
    <mergeCell ref="I5:M5"/>
  </mergeCells>
  <printOptions horizontalCentered="1"/>
  <pageMargins left="0" right="0" top="0.39370078740157499" bottom="0.74803149606299202" header="0" footer="0.196850393700787"/>
  <pageSetup paperSize="9" scale="70" firstPageNumber="18" orientation="landscape" useFirstPageNumber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AA15"/>
  <sheetViews>
    <sheetView rightToLeft="1" view="pageBreakPreview" zoomScale="70" zoomScaleNormal="100" zoomScaleSheetLayoutView="70" zoomScalePageLayoutView="60" workbookViewId="0">
      <selection activeCell="E25" sqref="E25"/>
    </sheetView>
  </sheetViews>
  <sheetFormatPr defaultColWidth="9.140625" defaultRowHeight="15.75" x14ac:dyDescent="0.4"/>
  <cols>
    <col min="1" max="1" width="22.85546875" style="2" bestFit="1" customWidth="1"/>
    <col min="2" max="2" width="1" style="2" customWidth="1"/>
    <col min="3" max="3" width="10.85546875" style="2" customWidth="1"/>
    <col min="4" max="4" width="1" style="2" customWidth="1"/>
    <col min="5" max="5" width="13.42578125" style="2" customWidth="1"/>
    <col min="6" max="6" width="1" style="2" customWidth="1"/>
    <col min="7" max="7" width="8.5703125" style="2" bestFit="1" customWidth="1"/>
    <col min="8" max="8" width="1" style="2" customWidth="1"/>
    <col min="9" max="9" width="17.85546875" style="2" customWidth="1"/>
    <col min="10" max="10" width="1" style="2" customWidth="1"/>
    <col min="11" max="11" width="15.5703125" style="2" customWidth="1"/>
    <col min="12" max="12" width="1" style="2" customWidth="1"/>
    <col min="13" max="13" width="20.7109375" style="2" customWidth="1"/>
    <col min="14" max="14" width="1" style="2" customWidth="1"/>
    <col min="15" max="15" width="17.140625" style="84" bestFit="1" customWidth="1"/>
    <col min="16" max="16" width="1" style="2" customWidth="1"/>
    <col min="17" max="17" width="14.28515625" style="2" bestFit="1" customWidth="1"/>
    <col min="18" max="18" width="1" style="2" customWidth="1"/>
    <col min="19" max="19" width="17.140625" style="2" bestFit="1" customWidth="1"/>
    <col min="20" max="20" width="2.5703125" style="2" customWidth="1"/>
    <col min="21" max="21" width="13" style="2" customWidth="1"/>
    <col min="22" max="25" width="9.140625" style="2"/>
    <col min="26" max="26" width="17.28515625" style="2" bestFit="1" customWidth="1"/>
    <col min="27" max="27" width="9.42578125" style="2" bestFit="1" customWidth="1"/>
    <col min="28" max="29" width="9.140625" style="2"/>
    <col min="30" max="30" width="0" style="2" hidden="1" customWidth="1"/>
    <col min="31" max="16384" width="9.140625" style="2"/>
  </cols>
  <sheetData>
    <row r="1" spans="1:27" x14ac:dyDescent="0.4">
      <c r="A1" s="186" t="str">
        <f>'سرمایه‌گذاری در سهام '!A1:U1</f>
        <v>صندوق جسورانه پیشرفت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</row>
    <row r="2" spans="1:27" x14ac:dyDescent="0.4">
      <c r="A2" s="185" t="s">
        <v>42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</row>
    <row r="3" spans="1:27" x14ac:dyDescent="0.4">
      <c r="A3" s="185" t="str">
        <f>سهام!A3</f>
        <v>برای ماه منتهی به 1400/12/29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</row>
    <row r="4" spans="1:27" x14ac:dyDescent="0.4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4"/>
      <c r="P4" s="33"/>
      <c r="Q4" s="33"/>
      <c r="R4" s="33"/>
      <c r="S4" s="33"/>
    </row>
    <row r="5" spans="1:27" ht="20.25" x14ac:dyDescent="0.4">
      <c r="A5" s="190" t="s">
        <v>58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</row>
    <row r="6" spans="1:27" x14ac:dyDescent="0.4">
      <c r="A6" s="8" t="s">
        <v>1</v>
      </c>
      <c r="C6" s="187" t="str">
        <f>سهام!C6</f>
        <v>1400/11/30</v>
      </c>
      <c r="D6" s="187"/>
      <c r="E6" s="187"/>
      <c r="F6" s="187"/>
      <c r="G6" s="187"/>
      <c r="I6" s="187" t="s">
        <v>44</v>
      </c>
      <c r="J6" s="187" t="s">
        <v>44</v>
      </c>
      <c r="K6" s="187" t="s">
        <v>44</v>
      </c>
      <c r="L6" s="187" t="s">
        <v>44</v>
      </c>
      <c r="M6" s="187" t="s">
        <v>44</v>
      </c>
      <c r="O6" s="187" t="str">
        <f>سهام!Q6</f>
        <v>1400/12/29</v>
      </c>
      <c r="P6" s="187" t="s">
        <v>45</v>
      </c>
      <c r="Q6" s="187"/>
      <c r="R6" s="187" t="s">
        <v>45</v>
      </c>
      <c r="S6" s="187" t="s">
        <v>45</v>
      </c>
      <c r="Z6" s="78"/>
    </row>
    <row r="7" spans="1:27" ht="48" customHeight="1" x14ac:dyDescent="0.4">
      <c r="A7" s="35" t="s">
        <v>1</v>
      </c>
      <c r="C7" s="35" t="s">
        <v>85</v>
      </c>
      <c r="E7" s="36" t="s">
        <v>50</v>
      </c>
      <c r="F7" s="79"/>
      <c r="G7" s="36" t="s">
        <v>51</v>
      </c>
      <c r="H7" s="79"/>
      <c r="I7" s="188" t="s">
        <v>52</v>
      </c>
      <c r="J7" s="79"/>
      <c r="K7" s="188" t="s">
        <v>48</v>
      </c>
      <c r="L7" s="79"/>
      <c r="M7" s="188" t="s">
        <v>53</v>
      </c>
      <c r="N7" s="79"/>
      <c r="O7" s="189" t="s">
        <v>52</v>
      </c>
      <c r="P7" s="79"/>
      <c r="Q7" s="188" t="s">
        <v>48</v>
      </c>
      <c r="R7" s="79"/>
      <c r="S7" s="188" t="s">
        <v>53</v>
      </c>
      <c r="Z7" s="78"/>
    </row>
    <row r="8" spans="1:27" ht="21" customHeight="1" x14ac:dyDescent="0.4">
      <c r="A8" s="80"/>
      <c r="E8" s="78"/>
      <c r="F8" s="78"/>
      <c r="G8" s="78"/>
      <c r="H8" s="78"/>
      <c r="I8" s="81"/>
      <c r="J8" s="81"/>
      <c r="K8" s="81"/>
      <c r="L8" s="81"/>
      <c r="M8" s="81"/>
      <c r="N8" s="81"/>
      <c r="O8" s="82"/>
      <c r="P8" s="81"/>
      <c r="Q8" s="81"/>
      <c r="R8" s="81"/>
      <c r="S8" s="81"/>
      <c r="Z8" s="78"/>
    </row>
    <row r="9" spans="1:27" ht="18.75" x14ac:dyDescent="0.45">
      <c r="T9" s="4"/>
      <c r="U9" s="5"/>
      <c r="V9" s="4"/>
      <c r="W9" s="5">
        <v>0</v>
      </c>
      <c r="X9" s="4"/>
      <c r="Y9" s="3"/>
      <c r="Z9" s="78"/>
      <c r="AA9" s="78"/>
    </row>
    <row r="10" spans="1:27" ht="18.75" x14ac:dyDescent="0.45">
      <c r="T10" s="4"/>
      <c r="U10" s="5"/>
      <c r="V10" s="4"/>
      <c r="W10" s="5"/>
      <c r="X10" s="4"/>
      <c r="Y10" s="3"/>
      <c r="Z10" s="78"/>
      <c r="AA10" s="78"/>
    </row>
    <row r="11" spans="1:27" x14ac:dyDescent="0.4">
      <c r="U11" s="78"/>
      <c r="Y11" s="85"/>
      <c r="Z11" s="78"/>
      <c r="AA11" s="78"/>
    </row>
    <row r="14" spans="1:27" x14ac:dyDescent="0.4">
      <c r="U14" s="78"/>
    </row>
    <row r="15" spans="1:27" x14ac:dyDescent="0.4">
      <c r="W15" s="78"/>
    </row>
  </sheetData>
  <mergeCells count="13">
    <mergeCell ref="A2:S2"/>
    <mergeCell ref="A1:S1"/>
    <mergeCell ref="C6:G6"/>
    <mergeCell ref="Q7"/>
    <mergeCell ref="S7"/>
    <mergeCell ref="O6:S6"/>
    <mergeCell ref="I7"/>
    <mergeCell ref="K7"/>
    <mergeCell ref="M7"/>
    <mergeCell ref="I6:M6"/>
    <mergeCell ref="O7"/>
    <mergeCell ref="A5:Q5"/>
    <mergeCell ref="A3:S3"/>
  </mergeCells>
  <printOptions horizontalCentered="1"/>
  <pageMargins left="0" right="0" top="0.39370078740157483" bottom="0.74803149606299213" header="0" footer="0.19685039370078741"/>
  <pageSetup paperSize="9" scale="86" firstPageNumber="10" orientation="landscape" useFirstPageNumber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AL11"/>
  <sheetViews>
    <sheetView rightToLeft="1" view="pageBreakPreview" topLeftCell="E1" zoomScale="70" zoomScaleNormal="70" zoomScaleSheetLayoutView="70" zoomScalePageLayoutView="60" workbookViewId="0">
      <selection activeCell="Y8" sqref="Y8"/>
    </sheetView>
  </sheetViews>
  <sheetFormatPr defaultColWidth="9.140625" defaultRowHeight="20.25" x14ac:dyDescent="0.5"/>
  <cols>
    <col min="1" max="1" width="31.5703125" style="138" customWidth="1"/>
    <col min="2" max="2" width="0.5703125" style="73" customWidth="1"/>
    <col min="3" max="3" width="13.7109375" style="25" customWidth="1"/>
    <col min="4" max="4" width="0.5703125" style="140" customWidth="1"/>
    <col min="5" max="5" width="22.7109375" style="25" bestFit="1" customWidth="1"/>
    <col min="6" max="6" width="0.5703125" style="140" customWidth="1"/>
    <col min="7" max="7" width="21.7109375" style="25" bestFit="1" customWidth="1"/>
    <col min="8" max="8" width="0.5703125" style="140" customWidth="1"/>
    <col min="9" max="9" width="20.28515625" style="25" bestFit="1" customWidth="1"/>
    <col min="10" max="10" width="0.5703125" style="140" customWidth="1"/>
    <col min="11" max="11" width="13.7109375" style="25" customWidth="1"/>
    <col min="12" max="12" width="0.5703125" style="140" customWidth="1"/>
    <col min="13" max="13" width="22.28515625" style="25" bestFit="1" customWidth="1"/>
    <col min="14" max="14" width="0.5703125" style="140" customWidth="1"/>
    <col min="15" max="15" width="22.42578125" style="25" bestFit="1" customWidth="1"/>
    <col min="16" max="16" width="0.5703125" style="140" customWidth="1"/>
    <col min="17" max="17" width="20.7109375" style="25" bestFit="1" customWidth="1"/>
    <col min="18" max="18" width="1" style="59" customWidth="1"/>
    <col min="19" max="19" width="0.42578125" style="59" customWidth="1"/>
    <col min="20" max="20" width="0.140625" style="59" hidden="1" customWidth="1"/>
    <col min="21" max="21" width="2.28515625" style="59" hidden="1" customWidth="1"/>
    <col min="22" max="22" width="2.5703125" style="59" hidden="1" customWidth="1"/>
    <col min="23" max="23" width="1.140625" style="59" hidden="1" customWidth="1"/>
    <col min="24" max="24" width="14" style="59" customWidth="1"/>
    <col min="25" max="25" width="41.42578125" style="59" customWidth="1"/>
    <col min="26" max="26" width="9.140625" style="59" customWidth="1"/>
    <col min="27" max="27" width="18.85546875" style="59" bestFit="1" customWidth="1"/>
    <col min="28" max="29" width="9.140625" style="59" customWidth="1"/>
    <col min="30" max="30" width="9.140625" style="59" hidden="1" customWidth="1"/>
    <col min="31" max="37" width="9.140625" style="59" customWidth="1"/>
    <col min="38" max="38" width="22" style="59" bestFit="1" customWidth="1"/>
    <col min="39" max="39" width="22.5703125" style="59" bestFit="1" customWidth="1"/>
    <col min="40" max="41" width="17.7109375" style="59" bestFit="1" customWidth="1"/>
    <col min="42" max="16384" width="9.140625" style="59"/>
  </cols>
  <sheetData>
    <row r="1" spans="1:38" ht="21.75" x14ac:dyDescent="0.5">
      <c r="A1" s="191" t="str">
        <f>'درآمد سود سهام '!A1:S1</f>
        <v>صندوق جسورانه پیشرفت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</row>
    <row r="2" spans="1:38" ht="21.75" x14ac:dyDescent="0.5">
      <c r="A2" s="191" t="s">
        <v>42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</row>
    <row r="3" spans="1:38" ht="21.75" x14ac:dyDescent="0.5">
      <c r="A3" s="191" t="str">
        <f>سهام!A3</f>
        <v>برای ماه منتهی به 1400/12/29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</row>
    <row r="4" spans="1:38" ht="22.5" customHeight="1" x14ac:dyDescent="0.5">
      <c r="A4" s="195" t="s">
        <v>77</v>
      </c>
      <c r="B4" s="195"/>
      <c r="C4" s="195"/>
      <c r="D4" s="195"/>
      <c r="E4" s="195"/>
    </row>
    <row r="5" spans="1:38" s="61" customFormat="1" ht="15" customHeight="1" x14ac:dyDescent="0.5">
      <c r="A5" s="193" t="s">
        <v>1</v>
      </c>
      <c r="B5" s="74"/>
      <c r="C5" s="192" t="s">
        <v>44</v>
      </c>
      <c r="D5" s="192" t="s">
        <v>44</v>
      </c>
      <c r="E5" s="192" t="s">
        <v>44</v>
      </c>
      <c r="F5" s="192" t="s">
        <v>44</v>
      </c>
      <c r="G5" s="192" t="s">
        <v>44</v>
      </c>
      <c r="H5" s="192" t="s">
        <v>44</v>
      </c>
      <c r="I5" s="192" t="s">
        <v>44</v>
      </c>
      <c r="J5" s="141"/>
      <c r="K5" s="192" t="str">
        <f>سهام!Q6</f>
        <v>1400/12/29</v>
      </c>
      <c r="L5" s="192" t="s">
        <v>45</v>
      </c>
      <c r="M5" s="192" t="s">
        <v>45</v>
      </c>
      <c r="N5" s="192" t="s">
        <v>45</v>
      </c>
      <c r="O5" s="192" t="s">
        <v>45</v>
      </c>
      <c r="P5" s="192" t="s">
        <v>45</v>
      </c>
      <c r="Q5" s="192" t="s">
        <v>45</v>
      </c>
    </row>
    <row r="6" spans="1:38" s="61" customFormat="1" ht="37.5" customHeight="1" x14ac:dyDescent="0.5">
      <c r="A6" s="194" t="s">
        <v>1</v>
      </c>
      <c r="B6" s="74"/>
      <c r="C6" s="192" t="s">
        <v>5</v>
      </c>
      <c r="D6" s="141"/>
      <c r="E6" s="192" t="s">
        <v>54</v>
      </c>
      <c r="F6" s="141"/>
      <c r="G6" s="192" t="s">
        <v>55</v>
      </c>
      <c r="H6" s="141"/>
      <c r="I6" s="192" t="s">
        <v>56</v>
      </c>
      <c r="J6" s="141"/>
      <c r="K6" s="192" t="s">
        <v>5</v>
      </c>
      <c r="L6" s="141"/>
      <c r="M6" s="192" t="s">
        <v>54</v>
      </c>
      <c r="N6" s="141"/>
      <c r="O6" s="192" t="s">
        <v>55</v>
      </c>
      <c r="P6" s="141"/>
      <c r="Q6" s="129" t="s">
        <v>56</v>
      </c>
      <c r="AA6" s="75"/>
      <c r="AL6" s="75"/>
    </row>
    <row r="7" spans="1:38" x14ac:dyDescent="0.5">
      <c r="A7" s="137" t="s">
        <v>99</v>
      </c>
      <c r="B7" s="4"/>
      <c r="C7" s="21">
        <v>38186025</v>
      </c>
      <c r="D7" s="21"/>
      <c r="E7" s="21">
        <v>483344432423</v>
      </c>
      <c r="F7" s="21"/>
      <c r="G7" s="21">
        <v>475097797557</v>
      </c>
      <c r="H7" s="21"/>
      <c r="I7" s="21">
        <v>8246634866</v>
      </c>
      <c r="J7" s="21"/>
      <c r="K7" s="21">
        <v>38186025</v>
      </c>
      <c r="L7" s="21"/>
      <c r="M7" s="21">
        <v>483344432423</v>
      </c>
      <c r="N7" s="21"/>
      <c r="O7" s="21">
        <v>452367395281</v>
      </c>
      <c r="P7" s="21"/>
      <c r="Q7" s="21">
        <v>30977037142</v>
      </c>
      <c r="V7" s="65">
        <v>3580807375</v>
      </c>
      <c r="AA7" s="61"/>
      <c r="AL7" s="65"/>
    </row>
    <row r="8" spans="1:38" ht="21" x14ac:dyDescent="0.5">
      <c r="A8" s="139" t="s">
        <v>89</v>
      </c>
      <c r="B8" s="4"/>
      <c r="C8" s="21"/>
      <c r="D8" s="21"/>
      <c r="E8" s="142"/>
      <c r="F8" s="143"/>
      <c r="G8" s="144">
        <f>SUM(G7:G7)</f>
        <v>475097797557</v>
      </c>
      <c r="H8" s="143"/>
      <c r="I8" s="145">
        <f t="shared" ref="I8:Q8" si="0">SUM(I7:I7)</f>
        <v>8246634866</v>
      </c>
      <c r="J8" s="143">
        <f t="shared" si="0"/>
        <v>0</v>
      </c>
      <c r="K8" s="146">
        <f t="shared" si="0"/>
        <v>38186025</v>
      </c>
      <c r="L8" s="143">
        <f t="shared" si="0"/>
        <v>0</v>
      </c>
      <c r="M8" s="144">
        <f t="shared" si="0"/>
        <v>483344432423</v>
      </c>
      <c r="N8" s="143">
        <f t="shared" si="0"/>
        <v>0</v>
      </c>
      <c r="O8" s="145">
        <f t="shared" si="0"/>
        <v>452367395281</v>
      </c>
      <c r="P8" s="6">
        <f t="shared" si="0"/>
        <v>0</v>
      </c>
      <c r="Q8" s="145">
        <f t="shared" si="0"/>
        <v>30977037142</v>
      </c>
      <c r="R8" s="70"/>
      <c r="S8" s="70"/>
      <c r="T8" s="76">
        <v>11516052701</v>
      </c>
      <c r="U8" s="70"/>
      <c r="V8" s="70"/>
      <c r="W8" s="76" t="e">
        <v>#REF!</v>
      </c>
      <c r="X8" s="70"/>
      <c r="Y8" s="76" t="e">
        <f>#REF!+#REF!</f>
        <v>#REF!</v>
      </c>
      <c r="Z8" s="70"/>
      <c r="AA8" s="70"/>
      <c r="AB8" s="70"/>
      <c r="AC8" s="70"/>
      <c r="AD8" s="70"/>
      <c r="AE8" s="70"/>
      <c r="AF8" s="70"/>
    </row>
    <row r="9" spans="1:38" x14ac:dyDescent="0.5">
      <c r="I9" s="154"/>
      <c r="Q9" s="154">
        <v>30977037142</v>
      </c>
    </row>
    <row r="10" spans="1:38" x14ac:dyDescent="0.5">
      <c r="I10" s="155"/>
      <c r="Q10" s="155">
        <f>Q8-Q9</f>
        <v>0</v>
      </c>
    </row>
    <row r="11" spans="1:38" x14ac:dyDescent="0.5">
      <c r="I11" s="156"/>
    </row>
  </sheetData>
  <mergeCells count="14">
    <mergeCell ref="A3:Q3"/>
    <mergeCell ref="A2:Q2"/>
    <mergeCell ref="A1:Q1"/>
    <mergeCell ref="O6"/>
    <mergeCell ref="K5:Q5"/>
    <mergeCell ref="A5:A6"/>
    <mergeCell ref="C6"/>
    <mergeCell ref="E6"/>
    <mergeCell ref="G6"/>
    <mergeCell ref="I6"/>
    <mergeCell ref="C5:I5"/>
    <mergeCell ref="K6"/>
    <mergeCell ref="M6"/>
    <mergeCell ref="A4:E4"/>
  </mergeCells>
  <printOptions horizontalCentered="1"/>
  <pageMargins left="0" right="0" top="0.39370078740157483" bottom="0.74803149606299213" header="0" footer="0.19685039370078741"/>
  <pageSetup paperSize="9" scale="49" firstPageNumber="11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15</vt:i4>
      </vt:variant>
    </vt:vector>
  </HeadingPairs>
  <TitlesOfParts>
    <vt:vector size="30" baseType="lpstr">
      <vt:lpstr>سهام</vt:lpstr>
      <vt:lpstr>تبعی</vt:lpstr>
      <vt:lpstr>اوراق مشارکت</vt:lpstr>
      <vt:lpstr> تعدیل قیمت </vt:lpstr>
      <vt:lpstr>گواهی سپرده </vt:lpstr>
      <vt:lpstr>سپرده </vt:lpstr>
      <vt:lpstr>سود اوراق بهادار و سپرده بانکی </vt:lpstr>
      <vt:lpstr>درآمد سود سهام </vt:lpstr>
      <vt:lpstr>درآمد ناشی از تغییر قیمت اوراق </vt:lpstr>
      <vt:lpstr>درآمد ناشی از فروش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جمع درآمدها</vt:lpstr>
      <vt:lpstr>' تعدیل قیمت '!Print_Area</vt:lpstr>
      <vt:lpstr>'اوراق مشارکت'!Print_Area</vt:lpstr>
      <vt:lpstr>تبعی!Print_Area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سهام!Print_Area</vt:lpstr>
      <vt:lpstr>'سود اوراق بهادار و سپرده بانکی '!Print_Area</vt:lpstr>
      <vt:lpstr>'گواهی سپرده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مرضیه عاشوری</dc:creator>
  <cp:lastModifiedBy>farahani</cp:lastModifiedBy>
  <cp:lastPrinted>2022-02-21T07:38:37Z</cp:lastPrinted>
  <dcterms:created xsi:type="dcterms:W3CDTF">2019-05-28T08:36:08Z</dcterms:created>
  <dcterms:modified xsi:type="dcterms:W3CDTF">2022-03-29T10:20:23Z</dcterms:modified>
</cp:coreProperties>
</file>