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C:\Users\Mrs.Firoozi\Downloads\"/>
    </mc:Choice>
  </mc:AlternateContent>
  <xr:revisionPtr revIDLastSave="0" documentId="13_ncr:1_{14B8969D-3D34-4851-9365-05D688763539}" xr6:coauthVersionLast="47" xr6:coauthVersionMax="47" xr10:uidLastSave="{00000000-0000-0000-0000-000000000000}"/>
  <bookViews>
    <workbookView xWindow="-120" yWindow="-120" windowWidth="29040" windowHeight="15840" tabRatio="806" xr2:uid="{00000000-000D-0000-FFFF-FFFF00000000}"/>
  </bookViews>
  <sheets>
    <sheet name="سپرده " sheetId="6" r:id="rId1"/>
    <sheet name="سود اوراق بهادار و سپرده بانکی " sheetId="7" r:id="rId2"/>
    <sheet name="جمع درآمدها" sheetId="15" r:id="rId3"/>
    <sheet name="درآمد ناشی از فروش " sheetId="10" r:id="rId4"/>
    <sheet name="سرمایه‌گذاری در سهام " sheetId="11" r:id="rId5"/>
    <sheet name="درآمد سپرده بانکی " sheetId="13" r:id="rId6"/>
    <sheet name="سایر درآمدها " sheetId="14" r:id="rId7"/>
  </sheets>
  <definedNames>
    <definedName name="_xlnm._FilterDatabase" localSheetId="3" hidden="1">'درآمد ناشی از فروش '!#REF!</definedName>
    <definedName name="_xlnm.Print_Area" localSheetId="2">'جمع درآمدها'!$A$1:$G$10</definedName>
    <definedName name="_xlnm.Print_Area" localSheetId="5">'درآمد سپرده بانکی '!$A$1:$G$10</definedName>
    <definedName name="_xlnm.Print_Area" localSheetId="3">'درآمد ناشی از فروش '!$A$1:$Q$8</definedName>
    <definedName name="_xlnm.Print_Area" localSheetId="6">'سایر درآمدها '!$A$1:$E$10</definedName>
    <definedName name="_xlnm.Print_Area" localSheetId="0">'سپرده '!$A$1:$S$10</definedName>
    <definedName name="_xlnm.Print_Area" localSheetId="4">'سرمایه‌گذاری در سهام '!$A$1:$U$8</definedName>
    <definedName name="_xlnm.Print_Area" localSheetId="1">'سود اوراق بهادار و سپرده بانکی '!$A$1:$S$9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10" l="1"/>
  <c r="E5" i="14"/>
  <c r="A3" i="14"/>
  <c r="A3" i="13"/>
  <c r="A1" i="13"/>
  <c r="G6" i="13"/>
  <c r="G10" i="13"/>
  <c r="E10" i="13"/>
  <c r="K7" i="11"/>
  <c r="K8" i="11" s="1"/>
  <c r="U8" i="11"/>
  <c r="T8" i="11"/>
  <c r="S8" i="11"/>
  <c r="R8" i="11"/>
  <c r="Q8" i="11"/>
  <c r="P8" i="11"/>
  <c r="O8" i="11"/>
  <c r="N8" i="11"/>
  <c r="M8" i="11"/>
  <c r="L8" i="11"/>
  <c r="J8" i="11"/>
  <c r="I8" i="11"/>
  <c r="H8" i="11"/>
  <c r="G8" i="11"/>
  <c r="F8" i="11"/>
  <c r="E8" i="11"/>
  <c r="C8" i="11"/>
  <c r="M5" i="11"/>
  <c r="A3" i="11"/>
  <c r="K5" i="10"/>
  <c r="A3" i="10"/>
  <c r="A3" i="15"/>
  <c r="S9" i="7"/>
  <c r="R9" i="7"/>
  <c r="Q9" i="7"/>
  <c r="P9" i="7"/>
  <c r="O9" i="7"/>
  <c r="N9" i="7"/>
  <c r="M9" i="7"/>
  <c r="L9" i="7"/>
  <c r="K9" i="7"/>
  <c r="I9" i="7"/>
  <c r="A3" i="7"/>
  <c r="Q10" i="6"/>
  <c r="O10" i="6"/>
  <c r="M10" i="6"/>
  <c r="K10" i="6"/>
  <c r="Q12" i="10"/>
  <c r="U7" i="11"/>
  <c r="Q8" i="10" l="1"/>
  <c r="Q13" i="10" s="1"/>
  <c r="Q15" i="10" s="1"/>
  <c r="Q17" i="10" s="1"/>
  <c r="S8" i="6" l="1"/>
  <c r="E8" i="10" l="1"/>
  <c r="G8" i="10"/>
  <c r="I8" i="10"/>
  <c r="M8" i="10" l="1"/>
  <c r="P8" i="10"/>
  <c r="O8" i="10"/>
  <c r="N8" i="10"/>
  <c r="H8" i="10"/>
  <c r="P10" i="6" l="1"/>
  <c r="N10" i="6"/>
  <c r="R10" i="6"/>
  <c r="E10" i="14" l="1"/>
  <c r="S9" i="6" l="1"/>
  <c r="S10" i="6" s="1"/>
  <c r="G6" i="15" l="1"/>
  <c r="C10" i="14"/>
  <c r="A1" i="15" l="1"/>
  <c r="A1" i="11" s="1"/>
  <c r="A1" i="7" l="1"/>
  <c r="A1" i="14" s="1"/>
  <c r="G7" i="15" l="1"/>
  <c r="G8" i="15" l="1"/>
  <c r="G9" i="15" s="1"/>
  <c r="C9" i="15" l="1"/>
  <c r="E8" i="15" s="1"/>
  <c r="E7" i="15" l="1"/>
  <c r="E6" i="15"/>
  <c r="E9" i="15" s="1"/>
</calcChain>
</file>

<file path=xl/sharedStrings.xml><?xml version="1.0" encoding="utf-8"?>
<sst xmlns="http://schemas.openxmlformats.org/spreadsheetml/2006/main" count="153" uniqueCount="67">
  <si>
    <t>صورت وضعیت پورتفوی</t>
  </si>
  <si>
    <t>نام شرکت</t>
  </si>
  <si>
    <t>تغییرات طی دوره</t>
  </si>
  <si>
    <t>1398/02/31</t>
  </si>
  <si>
    <t>تعداد</t>
  </si>
  <si>
    <t>درصد به کل دارایی‌های صندوق</t>
  </si>
  <si>
    <t>تاریخ سر رسید</t>
  </si>
  <si>
    <t>نرخ سود</t>
  </si>
  <si>
    <t/>
  </si>
  <si>
    <t xml:space="preserve">درصد به کل دارایی‌ها </t>
  </si>
  <si>
    <t xml:space="preserve">سپرده 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</si>
  <si>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</si>
  <si>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</si>
  <si>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</si>
  <si>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</si>
  <si>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</si>
  <si>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</si>
  <si>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</si>
  <si>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سپرده کوتاه مدت</t>
  </si>
  <si>
    <t>مشخصات</t>
  </si>
  <si>
    <t>طی ماه</t>
  </si>
  <si>
    <t>از ابتدای سال مالی تا پایان ماه</t>
  </si>
  <si>
    <t>توضیحات</t>
  </si>
  <si>
    <t>درآمد سود</t>
  </si>
  <si>
    <t>هزینه تنزیل</t>
  </si>
  <si>
    <t>خالص درآمد</t>
  </si>
  <si>
    <t>بهای فروش</t>
  </si>
  <si>
    <t>ارزش دفتری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</si>
  <si>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</si>
  <si>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</si>
  <si>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</si>
  <si>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</si>
  <si>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</si>
  <si>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جمع</t>
  </si>
  <si>
    <t>نام سپرده بانکی</t>
  </si>
  <si>
    <t>نام سپرده</t>
  </si>
  <si>
    <t>سود سپرده بانکی و گواهی سپرده</t>
  </si>
  <si>
    <t xml:space="preserve">سایر درآمدها </t>
  </si>
  <si>
    <t>سود اوراق بهادار با درآمد ثابت و سپرده بانکی</t>
  </si>
  <si>
    <t>سود(زیان) حاصل از فروش اوراق بهادار</t>
  </si>
  <si>
    <t>1-2-درآمد حاصل از سرمایه‎گذاری در سهام و حق تقدم سهام:</t>
  </si>
  <si>
    <t>2- درآمد حاصل از سرمایه گذاری ها</t>
  </si>
  <si>
    <t>سایر درآمدها</t>
  </si>
  <si>
    <t>تعدیل کارمزد کارگزار</t>
  </si>
  <si>
    <t>سرمایه‌گذاری در سهام</t>
  </si>
  <si>
    <t>سرمایه‌گذاری در اوراق بهادار</t>
  </si>
  <si>
    <t>درآمد سپرده بانکی</t>
  </si>
  <si>
    <t>جمع  کل</t>
  </si>
  <si>
    <t>1400/10/23</t>
  </si>
  <si>
    <t>روز دریافت سود</t>
  </si>
  <si>
    <t xml:space="preserve">جمع </t>
  </si>
  <si>
    <t>معین برای سایر درآمدهای تنزیل سود بانک</t>
  </si>
  <si>
    <t>بانک پاسارگاد جهان کودک</t>
  </si>
  <si>
    <t>سپرده بلند مدت</t>
  </si>
  <si>
    <t>1401/04/31</t>
  </si>
  <si>
    <t>1401/05/31</t>
  </si>
  <si>
    <t>صورت وضعیت پرتفوی</t>
  </si>
  <si>
    <t>صندوق  سرمایه‌گذاری جسورانه پیشرفت</t>
  </si>
  <si>
    <t>290.8100.14919913.1</t>
  </si>
  <si>
    <t>1400/05/17</t>
  </si>
  <si>
    <t>290.9012.14919913.2</t>
  </si>
  <si>
    <t>1401/02/24</t>
  </si>
  <si>
    <t>ماه منتهی به 1401/05/31</t>
  </si>
  <si>
    <t>صندوق س آوای فردای زاگرس-ثابت</t>
  </si>
  <si>
    <t>2-2-درآمد حاصل از سرمایه­گذاری در سپرده بانکی و گواهی سپرده:</t>
  </si>
  <si>
    <t>5-2-سایر درآمدها:</t>
  </si>
  <si>
    <t xml:space="preserve"> سرمایه‌گذاری در  سپرده‌ بانکی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</si>
</sst>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-* #,##0.00_-;_-* #,##0.00\-;_-* &quot;-&quot;??_-;_-@_-"/>
    <numFmt numFmtId="165" formatCode="_-* #,##0_-;_-* #,##0\-;_-* &quot;-&quot;??_-;_-@_-"/>
    <numFmt numFmtId="166" formatCode="#,###;\(#,###\);0"/>
    <numFmt numFmtId="167" formatCode="0.000%"/>
    <numFmt numFmtId="168" formatCode="0.0000"/>
    <numFmt numFmtId="169" formatCode="_-* #,##0.000_-;_-* #,##0.000\-;_-* &quot;-&quot;??_-;_-@_-"/>
    <numFmt numFmtId="170" formatCode="#,##0;\(#,##0\)"/>
  </numFmts>
  <fonts count="29" x14ac:knownFonts="1">
    <font>
      <sz val="11"/>
      <name val="Calibri"/>
    </font>
    <font>
      <sz val="12"/>
      <name val="B Nazanin"/>
      <charset val="178"/>
    </font>
    <font>
      <b/>
      <sz val="12"/>
      <name val="B Nazanin"/>
      <charset val="178"/>
    </font>
    <font>
      <sz val="11"/>
      <name val="Calibri"/>
      <family val="2"/>
    </font>
    <font>
      <b/>
      <sz val="12"/>
      <color rgb="FF000000"/>
      <name val="B Nazanin"/>
      <charset val="178"/>
    </font>
    <font>
      <b/>
      <sz val="13"/>
      <color rgb="FF000000"/>
      <name val="B Nazanin"/>
      <charset val="178"/>
    </font>
    <font>
      <sz val="13"/>
      <name val="B Nazanin"/>
      <charset val="178"/>
    </font>
    <font>
      <b/>
      <sz val="13"/>
      <name val="B Nazanin"/>
      <charset val="178"/>
    </font>
    <font>
      <sz val="14"/>
      <name val="B Nazanin"/>
      <charset val="178"/>
    </font>
    <font>
      <sz val="11"/>
      <name val="Calibri"/>
      <family val="2"/>
    </font>
    <font>
      <b/>
      <sz val="14"/>
      <color rgb="FF0062AC"/>
      <name val="B Titr"/>
      <charset val="178"/>
    </font>
    <font>
      <b/>
      <sz val="12"/>
      <color rgb="FF0062AC"/>
      <name val="B Titr"/>
      <charset val="178"/>
    </font>
    <font>
      <b/>
      <sz val="12"/>
      <color rgb="FF0062AC"/>
      <name val="B Nazanin"/>
      <charset val="178"/>
    </font>
    <font>
      <b/>
      <sz val="10"/>
      <color rgb="FF000000"/>
      <name val="B Nazanin"/>
      <charset val="178"/>
    </font>
    <font>
      <b/>
      <sz val="13"/>
      <color rgb="FF0062AC"/>
      <name val="B Titr"/>
      <charset val="178"/>
    </font>
    <font>
      <b/>
      <sz val="13"/>
      <color rgb="FF0062AC"/>
      <name val="B Nazanin"/>
      <charset val="178"/>
    </font>
    <font>
      <sz val="9"/>
      <color rgb="FF000000"/>
      <name val="Tahoma"/>
      <family val="2"/>
    </font>
    <font>
      <b/>
      <sz val="9"/>
      <color rgb="FF000000"/>
      <name val="Tahoma"/>
      <family val="2"/>
    </font>
    <font>
      <sz val="12"/>
      <color theme="0"/>
      <name val="B Nazanin"/>
      <charset val="178"/>
    </font>
    <font>
      <b/>
      <sz val="14.5"/>
      <color rgb="FF000000"/>
      <name val="B Nazanin"/>
      <charset val="178"/>
    </font>
    <font>
      <sz val="14.5"/>
      <name val="B Nazanin"/>
      <charset val="178"/>
    </font>
    <font>
      <b/>
      <sz val="14.5"/>
      <color rgb="FF0062AC"/>
      <name val="B Titr"/>
      <charset val="178"/>
    </font>
    <font>
      <b/>
      <sz val="14.5"/>
      <name val="B Nazanin"/>
      <charset val="178"/>
    </font>
    <font>
      <b/>
      <sz val="14.5"/>
      <color theme="0"/>
      <name val="Tahoma"/>
      <family val="2"/>
    </font>
    <font>
      <sz val="11"/>
      <color indexed="8"/>
      <name val="Calibri"/>
      <family val="2"/>
      <scheme val="minor"/>
    </font>
    <font>
      <b/>
      <u/>
      <sz val="13"/>
      <color rgb="FF000000"/>
      <name val="B Nazanin"/>
      <charset val="178"/>
    </font>
    <font>
      <b/>
      <u/>
      <sz val="12"/>
      <color rgb="FF000000"/>
      <name val="B Nazanin"/>
      <charset val="178"/>
    </font>
    <font>
      <b/>
      <u/>
      <sz val="13"/>
      <name val="B Nazanin"/>
      <charset val="178"/>
    </font>
    <font>
      <b/>
      <u/>
      <sz val="14.5"/>
      <color rgb="FF000000"/>
      <name val="B Nazanin"/>
      <charset val="17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164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24" fillId="0" borderId="0"/>
  </cellStyleXfs>
  <cellXfs count="168">
    <xf numFmtId="0" fontId="0" fillId="0" borderId="0" xfId="0"/>
    <xf numFmtId="10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3" fontId="1" fillId="0" borderId="0" xfId="0" applyNumberFormat="1" applyFont="1" applyAlignment="1">
      <alignment horizontal="center"/>
    </xf>
    <xf numFmtId="166" fontId="1" fillId="0" borderId="0" xfId="0" applyNumberFormat="1" applyFont="1" applyFill="1" applyBorder="1" applyAlignment="1">
      <alignment horizontal="center" vertical="center"/>
    </xf>
    <xf numFmtId="3" fontId="2" fillId="0" borderId="3" xfId="0" applyNumberFormat="1" applyFont="1" applyBorder="1" applyAlignment="1">
      <alignment horizontal="center"/>
    </xf>
    <xf numFmtId="3" fontId="1" fillId="0" borderId="0" xfId="0" applyNumberFormat="1" applyFont="1" applyAlignment="1">
      <alignment horizontal="center" vertical="center"/>
    </xf>
    <xf numFmtId="9" fontId="2" fillId="0" borderId="0" xfId="2" applyFont="1" applyAlignment="1">
      <alignment horizontal="center"/>
    </xf>
    <xf numFmtId="10" fontId="20" fillId="0" borderId="0" xfId="2" applyNumberFormat="1" applyFont="1" applyFill="1" applyAlignment="1">
      <alignment horizontal="center"/>
    </xf>
    <xf numFmtId="0" fontId="22" fillId="0" borderId="0" xfId="0" applyFont="1" applyFill="1" applyAlignment="1">
      <alignment horizontal="center" vertical="center"/>
    </xf>
    <xf numFmtId="3" fontId="22" fillId="0" borderId="0" xfId="0" applyNumberFormat="1" applyFont="1" applyFill="1" applyBorder="1" applyAlignment="1">
      <alignment horizontal="center" vertical="center"/>
    </xf>
    <xf numFmtId="166" fontId="7" fillId="0" borderId="2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3" fontId="1" fillId="0" borderId="0" xfId="0" applyNumberFormat="1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10" fontId="2" fillId="0" borderId="4" xfId="2" applyNumberFormat="1" applyFont="1" applyBorder="1" applyAlignment="1">
      <alignment horizontal="center" vertical="center"/>
    </xf>
    <xf numFmtId="166" fontId="1" fillId="0" borderId="1" xfId="0" applyNumberFormat="1" applyFont="1" applyFill="1" applyBorder="1" applyAlignment="1">
      <alignment horizontal="center" vertical="center"/>
    </xf>
    <xf numFmtId="10" fontId="1" fillId="0" borderId="1" xfId="0" applyNumberFormat="1" applyFont="1" applyBorder="1" applyAlignment="1">
      <alignment horizontal="center"/>
    </xf>
    <xf numFmtId="166" fontId="7" fillId="0" borderId="0" xfId="0" applyNumberFormat="1" applyFont="1" applyFill="1" applyBorder="1" applyAlignment="1">
      <alignment horizontal="center" vertical="center"/>
    </xf>
    <xf numFmtId="166" fontId="7" fillId="0" borderId="4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166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65" fontId="8" fillId="0" borderId="0" xfId="1" applyNumberFormat="1" applyFont="1" applyAlignment="1">
      <alignment horizontal="center" vertical="center"/>
    </xf>
    <xf numFmtId="0" fontId="2" fillId="0" borderId="0" xfId="0" applyFont="1" applyAlignment="1">
      <alignment horizontal="center"/>
    </xf>
    <xf numFmtId="166" fontId="1" fillId="0" borderId="0" xfId="0" applyNumberFormat="1" applyFont="1" applyFill="1" applyAlignment="1">
      <alignment horizontal="center"/>
    </xf>
    <xf numFmtId="3" fontId="2" fillId="0" borderId="0" xfId="0" applyNumberFormat="1" applyFont="1" applyAlignment="1">
      <alignment horizontal="center"/>
    </xf>
    <xf numFmtId="0" fontId="1" fillId="0" borderId="0" xfId="0" applyFont="1" applyFill="1" applyAlignment="1">
      <alignment horizontal="center"/>
    </xf>
    <xf numFmtId="3" fontId="1" fillId="0" borderId="0" xfId="0" applyNumberFormat="1" applyFont="1" applyFill="1" applyAlignment="1">
      <alignment horizontal="center"/>
    </xf>
    <xf numFmtId="165" fontId="1" fillId="0" borderId="0" xfId="0" applyNumberFormat="1" applyFont="1" applyFill="1" applyAlignment="1">
      <alignment horizontal="center"/>
    </xf>
    <xf numFmtId="166" fontId="1" fillId="0" borderId="0" xfId="0" applyNumberFormat="1" applyFont="1" applyAlignment="1">
      <alignment horizontal="center"/>
    </xf>
    <xf numFmtId="166" fontId="2" fillId="0" borderId="4" xfId="0" applyNumberFormat="1" applyFont="1" applyBorder="1" applyAlignment="1">
      <alignment horizontal="center"/>
    </xf>
    <xf numFmtId="0" fontId="17" fillId="0" borderId="0" xfId="0" applyFont="1" applyAlignment="1">
      <alignment horizontal="center"/>
    </xf>
    <xf numFmtId="0" fontId="14" fillId="0" borderId="0" xfId="0" applyFont="1" applyFill="1" applyAlignment="1">
      <alignment horizontal="center" vertical="center" readingOrder="2"/>
    </xf>
    <xf numFmtId="0" fontId="5" fillId="0" borderId="0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Fill="1" applyAlignment="1">
      <alignment horizontal="center"/>
    </xf>
    <xf numFmtId="166" fontId="6" fillId="0" borderId="0" xfId="0" applyNumberFormat="1" applyFont="1" applyFill="1" applyAlignment="1">
      <alignment horizontal="center"/>
    </xf>
    <xf numFmtId="3" fontId="16" fillId="0" borderId="0" xfId="0" applyNumberFormat="1" applyFont="1" applyFill="1" applyAlignment="1">
      <alignment horizontal="center"/>
    </xf>
    <xf numFmtId="165" fontId="6" fillId="0" borderId="0" xfId="1" applyNumberFormat="1" applyFont="1" applyFill="1" applyAlignment="1">
      <alignment horizontal="center"/>
    </xf>
    <xf numFmtId="1" fontId="1" fillId="0" borderId="0" xfId="0" applyNumberFormat="1" applyFont="1" applyFill="1" applyAlignment="1">
      <alignment horizontal="center"/>
    </xf>
    <xf numFmtId="3" fontId="6" fillId="0" borderId="0" xfId="0" applyNumberFormat="1" applyFont="1" applyFill="1" applyAlignment="1">
      <alignment horizontal="center"/>
    </xf>
    <xf numFmtId="166" fontId="6" fillId="0" borderId="0" xfId="0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166" fontId="1" fillId="0" borderId="0" xfId="0" applyNumberFormat="1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166" fontId="7" fillId="0" borderId="0" xfId="0" applyNumberFormat="1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0" fontId="1" fillId="0" borderId="0" xfId="0" applyNumberFormat="1" applyFont="1" applyFill="1" applyAlignment="1">
      <alignment horizontal="center"/>
    </xf>
    <xf numFmtId="3" fontId="2" fillId="0" borderId="4" xfId="0" applyNumberFormat="1" applyFont="1" applyBorder="1" applyAlignment="1">
      <alignment horizontal="center"/>
    </xf>
    <xf numFmtId="0" fontId="20" fillId="0" borderId="0" xfId="0" applyFont="1" applyFill="1" applyAlignment="1">
      <alignment horizontal="center"/>
    </xf>
    <xf numFmtId="3" fontId="23" fillId="0" borderId="0" xfId="0" applyNumberFormat="1" applyFont="1" applyFill="1" applyAlignment="1">
      <alignment horizontal="center"/>
    </xf>
    <xf numFmtId="0" fontId="22" fillId="0" borderId="0" xfId="0" applyFont="1" applyFill="1" applyAlignment="1">
      <alignment horizontal="center"/>
    </xf>
    <xf numFmtId="166" fontId="20" fillId="0" borderId="0" xfId="0" applyNumberFormat="1" applyFont="1" applyFill="1" applyAlignment="1">
      <alignment horizontal="center"/>
    </xf>
    <xf numFmtId="167" fontId="20" fillId="0" borderId="0" xfId="2" applyNumberFormat="1" applyFont="1" applyFill="1" applyAlignment="1">
      <alignment horizontal="center"/>
    </xf>
    <xf numFmtId="3" fontId="20" fillId="0" borderId="0" xfId="0" applyNumberFormat="1" applyFont="1" applyFill="1" applyAlignment="1">
      <alignment horizontal="center"/>
    </xf>
    <xf numFmtId="10" fontId="20" fillId="0" borderId="0" xfId="0" applyNumberFormat="1" applyFont="1" applyFill="1" applyAlignment="1">
      <alignment horizontal="center"/>
    </xf>
    <xf numFmtId="166" fontId="22" fillId="0" borderId="2" xfId="0" applyNumberFormat="1" applyFont="1" applyFill="1" applyBorder="1" applyAlignment="1">
      <alignment horizontal="center"/>
    </xf>
    <xf numFmtId="167" fontId="20" fillId="0" borderId="0" xfId="0" applyNumberFormat="1" applyFont="1" applyFill="1" applyAlignment="1">
      <alignment horizontal="center"/>
    </xf>
    <xf numFmtId="165" fontId="1" fillId="0" borderId="0" xfId="1" applyNumberFormat="1" applyFont="1" applyAlignment="1">
      <alignment horizontal="center"/>
    </xf>
    <xf numFmtId="168" fontId="1" fillId="0" borderId="0" xfId="0" applyNumberFormat="1" applyFont="1" applyAlignment="1">
      <alignment horizontal="center"/>
    </xf>
    <xf numFmtId="3" fontId="17" fillId="0" borderId="0" xfId="0" applyNumberFormat="1" applyFont="1" applyAlignment="1">
      <alignment horizontal="center"/>
    </xf>
    <xf numFmtId="10" fontId="2" fillId="0" borderId="0" xfId="0" applyNumberFormat="1" applyFont="1" applyAlignment="1">
      <alignment horizontal="center"/>
    </xf>
    <xf numFmtId="169" fontId="1" fillId="0" borderId="0" xfId="1" applyNumberFormat="1" applyFont="1" applyFill="1" applyAlignment="1">
      <alignment horizontal="center"/>
    </xf>
    <xf numFmtId="166" fontId="2" fillId="0" borderId="3" xfId="0" applyNumberFormat="1" applyFont="1" applyBorder="1" applyAlignment="1">
      <alignment horizontal="center"/>
    </xf>
    <xf numFmtId="10" fontId="2" fillId="0" borderId="3" xfId="0" applyNumberFormat="1" applyFont="1" applyBorder="1" applyAlignment="1">
      <alignment horizontal="center"/>
    </xf>
    <xf numFmtId="1" fontId="1" fillId="0" borderId="0" xfId="0" applyNumberFormat="1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166" fontId="22" fillId="0" borderId="0" xfId="0" applyNumberFormat="1" applyFont="1" applyFill="1" applyBorder="1" applyAlignment="1">
      <alignment horizontal="center"/>
    </xf>
    <xf numFmtId="0" fontId="19" fillId="0" borderId="1" xfId="0" applyFont="1" applyFill="1" applyBorder="1" applyAlignment="1">
      <alignment horizontal="center" vertical="center"/>
    </xf>
    <xf numFmtId="166" fontId="6" fillId="0" borderId="0" xfId="0" applyNumberFormat="1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center"/>
    </xf>
    <xf numFmtId="0" fontId="20" fillId="0" borderId="0" xfId="0" applyFont="1" applyFill="1" applyBorder="1" applyAlignment="1">
      <alignment horizontal="center"/>
    </xf>
    <xf numFmtId="166" fontId="20" fillId="0" borderId="0" xfId="0" applyNumberFormat="1" applyFont="1" applyFill="1" applyAlignment="1">
      <alignment horizontal="center" vertical="center"/>
    </xf>
    <xf numFmtId="10" fontId="20" fillId="0" borderId="0" xfId="2" applyNumberFormat="1" applyFont="1" applyFill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66" fontId="5" fillId="0" borderId="0" xfId="0" applyNumberFormat="1" applyFont="1" applyFill="1" applyAlignment="1">
      <alignment horizontal="center" vertical="center"/>
    </xf>
    <xf numFmtId="0" fontId="2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0" fontId="4" fillId="0" borderId="0" xfId="0" applyFont="1" applyAlignment="1">
      <alignment horizontal="right" vertical="center"/>
    </xf>
    <xf numFmtId="0" fontId="2" fillId="0" borderId="0" xfId="0" applyFont="1" applyFill="1" applyAlignment="1">
      <alignment horizontal="right"/>
    </xf>
    <xf numFmtId="0" fontId="1" fillId="0" borderId="0" xfId="0" applyFont="1" applyFill="1" applyAlignment="1">
      <alignment horizontal="right"/>
    </xf>
    <xf numFmtId="0" fontId="6" fillId="0" borderId="0" xfId="0" applyFont="1" applyFill="1" applyAlignment="1">
      <alignment horizontal="right" vertical="center"/>
    </xf>
    <xf numFmtId="166" fontId="2" fillId="0" borderId="4" xfId="0" applyNumberFormat="1" applyFont="1" applyBorder="1" applyAlignment="1">
      <alignment horizontal="center" vertical="center"/>
    </xf>
    <xf numFmtId="0" fontId="5" fillId="0" borderId="0" xfId="0" applyFont="1" applyFill="1" applyAlignment="1">
      <alignment horizontal="right" vertical="center"/>
    </xf>
    <xf numFmtId="166" fontId="6" fillId="0" borderId="0" xfId="0" applyNumberFormat="1" applyFont="1" applyFill="1" applyAlignment="1">
      <alignment horizontal="right" vertical="center"/>
    </xf>
    <xf numFmtId="0" fontId="1" fillId="0" borderId="0" xfId="0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right" vertical="center"/>
    </xf>
    <xf numFmtId="0" fontId="22" fillId="0" borderId="0" xfId="0" applyFont="1" applyFill="1" applyAlignment="1">
      <alignment horizontal="right" vertical="center"/>
    </xf>
    <xf numFmtId="0" fontId="20" fillId="0" borderId="0" xfId="0" applyFont="1" applyFill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166" fontId="5" fillId="0" borderId="0" xfId="0" applyNumberFormat="1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166" fontId="2" fillId="0" borderId="0" xfId="0" applyNumberFormat="1" applyFont="1" applyFill="1" applyAlignment="1">
      <alignment horizontal="center"/>
    </xf>
    <xf numFmtId="166" fontId="4" fillId="0" borderId="0" xfId="0" applyNumberFormat="1" applyFont="1" applyAlignment="1">
      <alignment horizontal="center" vertical="center"/>
    </xf>
    <xf numFmtId="166" fontId="2" fillId="0" borderId="0" xfId="0" applyNumberFormat="1" applyFont="1" applyFill="1" applyBorder="1" applyAlignment="1">
      <alignment horizontal="center"/>
    </xf>
    <xf numFmtId="10" fontId="22" fillId="0" borderId="2" xfId="0" applyNumberFormat="1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right" vertical="center"/>
    </xf>
    <xf numFmtId="166" fontId="7" fillId="0" borderId="0" xfId="0" applyNumberFormat="1" applyFont="1" applyAlignment="1">
      <alignment horizontal="center" vertical="center"/>
    </xf>
    <xf numFmtId="166" fontId="8" fillId="0" borderId="0" xfId="0" applyNumberFormat="1" applyFont="1" applyFill="1" applyAlignment="1">
      <alignment horizontal="center" vertical="center"/>
    </xf>
    <xf numFmtId="166" fontId="5" fillId="0" borderId="0" xfId="0" applyNumberFormat="1" applyFont="1" applyFill="1" applyAlignment="1">
      <alignment horizontal="center" vertical="center"/>
    </xf>
    <xf numFmtId="3" fontId="5" fillId="0" borderId="0" xfId="0" applyNumberFormat="1" applyFont="1" applyFill="1" applyAlignment="1">
      <alignment horizontal="center" vertical="center"/>
    </xf>
    <xf numFmtId="165" fontId="20" fillId="0" borderId="0" xfId="1" applyNumberFormat="1" applyFont="1" applyFill="1" applyAlignment="1">
      <alignment horizontal="center"/>
    </xf>
    <xf numFmtId="166" fontId="6" fillId="0" borderId="0" xfId="0" applyNumberFormat="1" applyFont="1" applyAlignment="1">
      <alignment horizontal="center" vertical="center"/>
    </xf>
    <xf numFmtId="165" fontId="8" fillId="0" borderId="0" xfId="1" applyNumberFormat="1" applyFont="1" applyFill="1" applyAlignment="1">
      <alignment horizontal="center" vertical="center"/>
    </xf>
    <xf numFmtId="165" fontId="6" fillId="0" borderId="0" xfId="1" applyNumberFormat="1" applyFont="1" applyAlignment="1">
      <alignment horizontal="center" vertical="center"/>
    </xf>
    <xf numFmtId="165" fontId="6" fillId="0" borderId="0" xfId="0" applyNumberFormat="1" applyFont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170" fontId="13" fillId="0" borderId="0" xfId="0" applyNumberFormat="1" applyFont="1" applyBorder="1" applyAlignment="1">
      <alignment horizontal="center" vertical="center" wrapText="1" readingOrder="2"/>
    </xf>
    <xf numFmtId="1" fontId="5" fillId="0" borderId="0" xfId="0" applyNumberFormat="1" applyFont="1" applyAlignment="1">
      <alignment horizontal="center" vertical="center"/>
    </xf>
    <xf numFmtId="1" fontId="14" fillId="0" borderId="0" xfId="0" applyNumberFormat="1" applyFont="1" applyFill="1" applyAlignment="1">
      <alignment horizontal="center" vertical="center" readingOrder="2"/>
    </xf>
    <xf numFmtId="1" fontId="5" fillId="0" borderId="0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 vertical="center" wrapText="1"/>
    </xf>
    <xf numFmtId="1" fontId="6" fillId="0" borderId="0" xfId="0" applyNumberFormat="1" applyFont="1" applyAlignment="1">
      <alignment horizontal="right" vertical="center"/>
    </xf>
    <xf numFmtId="1" fontId="6" fillId="0" borderId="0" xfId="0" applyNumberFormat="1" applyFont="1" applyAlignment="1">
      <alignment horizontal="center" vertical="center"/>
    </xf>
    <xf numFmtId="1" fontId="7" fillId="0" borderId="0" xfId="0" applyNumberFormat="1" applyFont="1" applyAlignment="1">
      <alignment horizontal="center" vertical="center"/>
    </xf>
    <xf numFmtId="165" fontId="1" fillId="0" borderId="0" xfId="1" applyNumberFormat="1" applyFont="1" applyFill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66" fontId="5" fillId="0" borderId="0" xfId="0" applyNumberFormat="1" applyFont="1" applyFill="1" applyAlignment="1">
      <alignment horizontal="center" vertical="center"/>
    </xf>
    <xf numFmtId="0" fontId="4" fillId="0" borderId="0" xfId="0" applyFont="1" applyAlignment="1">
      <alignment vertical="center"/>
    </xf>
    <xf numFmtId="3" fontId="4" fillId="0" borderId="0" xfId="0" applyNumberFormat="1" applyFont="1" applyAlignment="1">
      <alignment vertical="center"/>
    </xf>
    <xf numFmtId="166" fontId="4" fillId="0" borderId="0" xfId="0" applyNumberFormat="1" applyFont="1" applyAlignment="1">
      <alignment vertical="center"/>
    </xf>
    <xf numFmtId="0" fontId="2" fillId="0" borderId="0" xfId="0" applyFont="1"/>
    <xf numFmtId="0" fontId="1" fillId="0" borderId="0" xfId="0" applyFont="1"/>
    <xf numFmtId="3" fontId="1" fillId="0" borderId="0" xfId="0" applyNumberFormat="1" applyFont="1"/>
    <xf numFmtId="166" fontId="8" fillId="0" borderId="0" xfId="0" applyNumberFormat="1" applyFont="1" applyFill="1" applyAlignment="1">
      <alignment horizontal="right" vertical="center"/>
    </xf>
    <xf numFmtId="3" fontId="18" fillId="0" borderId="0" xfId="0" applyNumberFormat="1" applyFont="1" applyBorder="1" applyAlignment="1">
      <alignment horizontal="center"/>
    </xf>
    <xf numFmtId="166" fontId="2" fillId="0" borderId="0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right" vertical="center" readingOrder="2"/>
    </xf>
    <xf numFmtId="0" fontId="4" fillId="0" borderId="1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right" vertical="center" readingOrder="2"/>
    </xf>
    <xf numFmtId="0" fontId="11" fillId="0" borderId="0" xfId="0" applyFont="1" applyFill="1" applyAlignment="1">
      <alignment horizontal="right" vertical="center" readingOrder="2"/>
    </xf>
    <xf numFmtId="166" fontId="27" fillId="0" borderId="0" xfId="0" applyNumberFormat="1" applyFont="1" applyFill="1" applyAlignment="1">
      <alignment horizontal="center" vertical="center"/>
    </xf>
    <xf numFmtId="166" fontId="5" fillId="0" borderId="1" xfId="0" applyNumberFormat="1" applyFont="1" applyFill="1" applyBorder="1" applyAlignment="1">
      <alignment horizontal="center" vertical="center"/>
    </xf>
    <xf numFmtId="166" fontId="5" fillId="0" borderId="0" xfId="0" applyNumberFormat="1" applyFont="1" applyFill="1" applyBorder="1" applyAlignment="1">
      <alignment horizontal="right" vertical="center"/>
    </xf>
    <xf numFmtId="166" fontId="5" fillId="0" borderId="1" xfId="0" applyNumberFormat="1" applyFont="1" applyFill="1" applyBorder="1" applyAlignment="1">
      <alignment horizontal="right" vertical="center"/>
    </xf>
    <xf numFmtId="166" fontId="15" fillId="0" borderId="0" xfId="0" applyNumberFormat="1" applyFont="1" applyFill="1" applyAlignment="1">
      <alignment horizontal="right" vertical="center" readingOrder="2"/>
    </xf>
    <xf numFmtId="166" fontId="25" fillId="0" borderId="0" xfId="0" applyNumberFormat="1" applyFont="1" applyFill="1" applyAlignment="1">
      <alignment horizontal="center" vertical="center"/>
    </xf>
    <xf numFmtId="0" fontId="21" fillId="0" borderId="0" xfId="0" applyFont="1" applyFill="1" applyAlignment="1">
      <alignment horizontal="right" readingOrder="2"/>
    </xf>
    <xf numFmtId="0" fontId="28" fillId="0" borderId="0" xfId="0" applyFont="1" applyFill="1" applyAlignment="1">
      <alignment horizontal="center" vertical="center"/>
    </xf>
    <xf numFmtId="0" fontId="19" fillId="0" borderId="0" xfId="0" applyFont="1" applyFill="1" applyBorder="1" applyAlignment="1">
      <alignment horizontal="right" vertical="center"/>
    </xf>
    <xf numFmtId="0" fontId="19" fillId="0" borderId="1" xfId="0" applyFont="1" applyFill="1" applyBorder="1" applyAlignment="1">
      <alignment horizontal="right" vertical="center"/>
    </xf>
    <xf numFmtId="0" fontId="19" fillId="0" borderId="1" xfId="0" applyFont="1" applyFill="1" applyBorder="1" applyAlignment="1">
      <alignment horizontal="center" vertical="center"/>
    </xf>
    <xf numFmtId="10" fontId="19" fillId="0" borderId="1" xfId="2" applyNumberFormat="1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14" fillId="0" borderId="0" xfId="0" applyFont="1" applyFill="1" applyAlignment="1">
      <alignment horizontal="right" vertical="center" readingOrder="2"/>
    </xf>
    <xf numFmtId="0" fontId="5" fillId="0" borderId="1" xfId="0" applyFont="1" applyBorder="1" applyAlignment="1">
      <alignment horizontal="right" vertical="center" wrapText="1"/>
    </xf>
    <xf numFmtId="0" fontId="4" fillId="0" borderId="0" xfId="0" applyFont="1" applyBorder="1" applyAlignment="1">
      <alignment horizontal="center" vertical="center"/>
    </xf>
    <xf numFmtId="0" fontId="12" fillId="0" borderId="0" xfId="0" applyFont="1" applyFill="1" applyAlignment="1">
      <alignment horizontal="right" vertical="center" readingOrder="2"/>
    </xf>
  </cellXfs>
  <cellStyles count="4">
    <cellStyle name="Comma" xfId="1" builtinId="3"/>
    <cellStyle name="Normal" xfId="0" builtinId="0"/>
    <cellStyle name="Normal 3" xfId="3" xr:uid="{00000000-0005-0000-0000-000002000000}"/>
    <cellStyle name="Percent" xfId="2" builtinId="5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 tint="0.39997558519241921"/>
  </sheetPr>
  <dimension ref="A1:AA28"/>
  <sheetViews>
    <sheetView rightToLeft="1" tabSelected="1" view="pageBreakPreview" zoomScale="90" zoomScaleNormal="70" zoomScaleSheetLayoutView="90" zoomScalePageLayoutView="70" workbookViewId="0">
      <selection activeCell="M23" sqref="M23"/>
    </sheetView>
  </sheetViews>
  <sheetFormatPr defaultColWidth="9.125" defaultRowHeight="18.75" x14ac:dyDescent="0.45"/>
  <cols>
    <col min="1" max="1" width="32.875" style="83" customWidth="1"/>
    <col min="2" max="2" width="1" style="2" customWidth="1"/>
    <col min="3" max="3" width="25.625" style="2" customWidth="1"/>
    <col min="4" max="4" width="1" style="2" customWidth="1"/>
    <col min="5" max="5" width="16" style="2" bestFit="1" customWidth="1"/>
    <col min="6" max="6" width="1" style="2" customWidth="1"/>
    <col min="7" max="7" width="13.375" style="2" customWidth="1"/>
    <col min="8" max="8" width="1" style="2" customWidth="1"/>
    <col min="9" max="9" width="8.125" style="2" bestFit="1" customWidth="1"/>
    <col min="10" max="10" width="1" style="2" customWidth="1"/>
    <col min="11" max="11" width="19.875" style="2" customWidth="1"/>
    <col min="12" max="12" width="1" style="2" customWidth="1"/>
    <col min="13" max="13" width="22.75" style="2" bestFit="1" customWidth="1"/>
    <col min="14" max="14" width="1" style="2" customWidth="1"/>
    <col min="15" max="15" width="22.75" style="2" customWidth="1"/>
    <col min="16" max="16" width="1" style="2" customWidth="1"/>
    <col min="17" max="17" width="21.25" style="2" customWidth="1"/>
    <col min="18" max="18" width="1" style="2" customWidth="1"/>
    <col min="19" max="19" width="11" style="2" customWidth="1"/>
    <col min="20" max="20" width="5.75" style="2" customWidth="1"/>
    <col min="21" max="21" width="1.25" style="2" hidden="1" customWidth="1"/>
    <col min="22" max="22" width="16.875" style="2" bestFit="1" customWidth="1"/>
    <col min="23" max="23" width="14.625" style="2" customWidth="1"/>
    <col min="24" max="24" width="18.875" style="2" bestFit="1" customWidth="1"/>
    <col min="25" max="25" width="46.875" style="2" customWidth="1"/>
    <col min="26" max="26" width="9.125" style="2"/>
    <col min="27" max="27" width="11.875" style="2" bestFit="1" customWidth="1"/>
    <col min="28" max="29" width="9.125" style="2"/>
    <col min="30" max="30" width="0" style="2" hidden="1" customWidth="1"/>
    <col min="31" max="16384" width="9.125" style="2"/>
  </cols>
  <sheetData>
    <row r="1" spans="1:27" ht="21" x14ac:dyDescent="0.45">
      <c r="A1" s="141" t="s">
        <v>57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  <c r="Q1" s="141"/>
      <c r="R1" s="141"/>
      <c r="S1" s="141"/>
    </row>
    <row r="2" spans="1:27" ht="21" x14ac:dyDescent="0.45">
      <c r="A2" s="141" t="s">
        <v>0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</row>
    <row r="3" spans="1:27" ht="21" x14ac:dyDescent="0.45">
      <c r="A3" s="141" t="s">
        <v>62</v>
      </c>
      <c r="B3" s="141"/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</row>
    <row r="4" spans="1:27" ht="21" x14ac:dyDescent="0.45">
      <c r="A4" s="84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</row>
    <row r="5" spans="1:27" ht="28.5" x14ac:dyDescent="0.45">
      <c r="A5" s="139" t="s">
        <v>66</v>
      </c>
      <c r="B5" s="139"/>
      <c r="C5" s="139"/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V5" s="61"/>
    </row>
    <row r="6" spans="1:27" ht="21" x14ac:dyDescent="0.45">
      <c r="A6" s="142" t="s">
        <v>10</v>
      </c>
      <c r="C6" s="140" t="s">
        <v>54</v>
      </c>
      <c r="D6" s="140" t="s">
        <v>11</v>
      </c>
      <c r="E6" s="140" t="s">
        <v>11</v>
      </c>
      <c r="F6" s="140" t="s">
        <v>11</v>
      </c>
      <c r="G6" s="140" t="s">
        <v>11</v>
      </c>
      <c r="H6" s="140" t="s">
        <v>11</v>
      </c>
      <c r="I6" s="140" t="s">
        <v>11</v>
      </c>
      <c r="K6" s="140"/>
      <c r="M6" s="140" t="s">
        <v>2</v>
      </c>
      <c r="N6" s="140" t="s">
        <v>2</v>
      </c>
      <c r="O6" s="140" t="s">
        <v>2</v>
      </c>
      <c r="Q6" s="140" t="s">
        <v>55</v>
      </c>
      <c r="R6" s="140" t="s">
        <v>3</v>
      </c>
      <c r="S6" s="140" t="s">
        <v>3</v>
      </c>
    </row>
    <row r="7" spans="1:27" ht="58.5" customHeight="1" x14ac:dyDescent="0.45">
      <c r="A7" s="143" t="s">
        <v>10</v>
      </c>
      <c r="C7" s="140" t="s">
        <v>12</v>
      </c>
      <c r="E7" s="140" t="s">
        <v>13</v>
      </c>
      <c r="G7" s="140" t="s">
        <v>14</v>
      </c>
      <c r="I7" s="140" t="s">
        <v>7</v>
      </c>
      <c r="K7" s="140" t="s">
        <v>15</v>
      </c>
      <c r="M7" s="140" t="s">
        <v>16</v>
      </c>
      <c r="O7" s="140" t="s">
        <v>17</v>
      </c>
      <c r="Q7" s="140" t="s">
        <v>15</v>
      </c>
      <c r="S7" s="144" t="s">
        <v>9</v>
      </c>
    </row>
    <row r="8" spans="1:27" s="29" customFormat="1" ht="21" customHeight="1" x14ac:dyDescent="0.55000000000000004">
      <c r="A8" s="85" t="s">
        <v>52</v>
      </c>
      <c r="C8" s="30" t="s">
        <v>58</v>
      </c>
      <c r="E8" s="30" t="s">
        <v>18</v>
      </c>
      <c r="G8" s="30" t="s">
        <v>59</v>
      </c>
      <c r="I8" s="25">
        <v>0</v>
      </c>
      <c r="K8" s="32">
        <v>17747496977</v>
      </c>
      <c r="L8" s="32"/>
      <c r="M8" s="32">
        <v>16567190548</v>
      </c>
      <c r="N8" s="32"/>
      <c r="O8" s="32">
        <v>416025000</v>
      </c>
      <c r="P8" s="32"/>
      <c r="Q8" s="32">
        <v>33898662525</v>
      </c>
      <c r="S8" s="50">
        <f>Q8/$V$8</f>
        <v>2.1518930189403322E-2</v>
      </c>
      <c r="U8" s="65">
        <v>375388358010</v>
      </c>
      <c r="V8" s="42">
        <v>1575294971759</v>
      </c>
    </row>
    <row r="9" spans="1:27" s="29" customFormat="1" ht="21" customHeight="1" x14ac:dyDescent="0.55000000000000004">
      <c r="A9" s="85" t="s">
        <v>52</v>
      </c>
      <c r="C9" s="30" t="s">
        <v>60</v>
      </c>
      <c r="E9" s="30" t="s">
        <v>53</v>
      </c>
      <c r="G9" s="30" t="s">
        <v>61</v>
      </c>
      <c r="I9" s="25">
        <v>18</v>
      </c>
      <c r="K9" s="32">
        <v>489000000000</v>
      </c>
      <c r="L9" s="32"/>
      <c r="M9" s="25">
        <v>0</v>
      </c>
      <c r="N9" s="32"/>
      <c r="O9" s="32">
        <v>0</v>
      </c>
      <c r="P9" s="32"/>
      <c r="Q9" s="32">
        <v>489000000000</v>
      </c>
      <c r="S9" s="50">
        <f t="shared" ref="S9" si="0">Q9/$V$8</f>
        <v>0.31041805424794483</v>
      </c>
      <c r="U9" s="30"/>
      <c r="W9" s="30"/>
      <c r="Z9" s="30"/>
      <c r="AA9" s="30"/>
    </row>
    <row r="10" spans="1:27" s="29" customFormat="1" ht="21" customHeight="1" thickBot="1" x14ac:dyDescent="0.6">
      <c r="A10" s="82" t="s">
        <v>50</v>
      </c>
      <c r="B10" s="2"/>
      <c r="C10" s="3"/>
      <c r="D10" s="2"/>
      <c r="E10" s="3"/>
      <c r="F10" s="2"/>
      <c r="G10" s="3"/>
      <c r="H10" s="2"/>
      <c r="I10" s="3"/>
      <c r="J10" s="2"/>
      <c r="K10" s="5">
        <f>SUM(K8:K9)</f>
        <v>506747496977</v>
      </c>
      <c r="L10" s="26"/>
      <c r="M10" s="5">
        <f>SUM(M8:M9)</f>
        <v>16567190548</v>
      </c>
      <c r="N10" s="26" t="e">
        <f>SUM(#REF!)</f>
        <v>#REF!</v>
      </c>
      <c r="O10" s="66">
        <f>SUM(O8:O9)</f>
        <v>416025000</v>
      </c>
      <c r="P10" s="26" t="e">
        <f>SUM(#REF!)</f>
        <v>#REF!</v>
      </c>
      <c r="Q10" s="5">
        <f>SUM(Q8:Q9)</f>
        <v>522898662525</v>
      </c>
      <c r="R10" s="2" t="e">
        <f>SUM(#REF!)</f>
        <v>#REF!</v>
      </c>
      <c r="S10" s="67">
        <f>SUM(S8:S9)</f>
        <v>0.33193698443734815</v>
      </c>
      <c r="U10" s="30"/>
      <c r="W10" s="30"/>
      <c r="Y10" s="50"/>
      <c r="Z10" s="30"/>
      <c r="AA10" s="30"/>
    </row>
    <row r="11" spans="1:27" ht="22.5" customHeight="1" thickTop="1" x14ac:dyDescent="0.55000000000000004">
      <c r="A11" s="82"/>
      <c r="C11" s="3"/>
      <c r="E11" s="3"/>
      <c r="G11" s="3"/>
      <c r="I11" s="3"/>
      <c r="K11" s="3"/>
      <c r="M11" s="3"/>
      <c r="O11" s="3"/>
      <c r="Q11" s="3"/>
      <c r="S11" s="3"/>
      <c r="U11" s="3"/>
      <c r="W11" s="3"/>
      <c r="Y11" s="1"/>
      <c r="Z11" s="3"/>
      <c r="AA11" s="3"/>
    </row>
    <row r="12" spans="1:27" s="26" customFormat="1" ht="21" hidden="1" x14ac:dyDescent="0.55000000000000004">
      <c r="A12" s="82"/>
      <c r="B12" s="2"/>
      <c r="C12" s="3"/>
      <c r="D12" s="2"/>
      <c r="E12" s="3"/>
      <c r="F12" s="2"/>
      <c r="G12" s="3"/>
      <c r="H12" s="2"/>
      <c r="I12" s="3"/>
      <c r="J12" s="2"/>
      <c r="K12" s="3"/>
      <c r="L12" s="2"/>
      <c r="M12" s="3"/>
      <c r="N12" s="2"/>
      <c r="O12" s="3"/>
      <c r="P12" s="2"/>
      <c r="Q12" s="3"/>
      <c r="R12" s="2"/>
      <c r="S12" s="3"/>
      <c r="T12" s="2"/>
      <c r="U12" s="3"/>
      <c r="V12" s="2"/>
      <c r="W12" s="3"/>
      <c r="X12" s="2"/>
      <c r="Y12" s="1"/>
      <c r="Z12" s="3"/>
      <c r="AA12" s="3"/>
    </row>
    <row r="13" spans="1:27" ht="21" hidden="1" x14ac:dyDescent="0.55000000000000004">
      <c r="A13" s="82"/>
      <c r="C13" s="3"/>
      <c r="E13" s="3"/>
      <c r="G13" s="3"/>
      <c r="I13" s="3"/>
      <c r="K13" s="34"/>
      <c r="M13" s="3"/>
      <c r="O13" s="3"/>
      <c r="Q13" s="34"/>
      <c r="S13" s="3"/>
      <c r="U13" s="3"/>
      <c r="W13" s="3"/>
      <c r="Y13" s="1"/>
      <c r="Z13" s="3"/>
      <c r="AA13" s="3"/>
    </row>
    <row r="14" spans="1:27" ht="21" hidden="1" x14ac:dyDescent="0.55000000000000004">
      <c r="A14" s="82"/>
      <c r="C14" s="3"/>
      <c r="E14" s="3"/>
      <c r="G14" s="3"/>
      <c r="I14" s="3"/>
      <c r="K14" s="3"/>
      <c r="M14" s="3"/>
      <c r="O14" s="3"/>
      <c r="Q14" s="3"/>
      <c r="S14" s="3"/>
      <c r="U14" s="3"/>
      <c r="W14" s="3"/>
      <c r="Y14" s="1"/>
      <c r="Z14" s="3"/>
      <c r="AA14" s="3"/>
    </row>
    <row r="15" spans="1:27" ht="21" hidden="1" x14ac:dyDescent="0.55000000000000004">
      <c r="A15" s="82"/>
      <c r="C15" s="3"/>
      <c r="E15" s="3"/>
      <c r="G15" s="3"/>
      <c r="I15" s="3"/>
      <c r="K15" s="3"/>
      <c r="M15" s="3"/>
      <c r="O15" s="3"/>
      <c r="Q15" s="3"/>
      <c r="S15" s="3"/>
      <c r="U15" s="3"/>
      <c r="W15" s="3"/>
      <c r="Y15" s="1"/>
      <c r="Z15" s="3"/>
      <c r="AA15" s="3"/>
    </row>
    <row r="16" spans="1:27" ht="21" hidden="1" x14ac:dyDescent="0.55000000000000004">
      <c r="A16" s="82"/>
      <c r="C16" s="3"/>
      <c r="E16" s="3"/>
      <c r="G16" s="3"/>
      <c r="I16" s="3"/>
      <c r="K16" s="3"/>
      <c r="M16" s="3"/>
      <c r="O16" s="3"/>
      <c r="Q16" s="3"/>
      <c r="S16" s="3"/>
      <c r="U16" s="3"/>
      <c r="W16" s="3"/>
      <c r="Y16" s="1"/>
      <c r="Z16" s="3"/>
      <c r="AA16" s="3"/>
    </row>
    <row r="17" spans="1:27" ht="21" hidden="1" x14ac:dyDescent="0.55000000000000004">
      <c r="A17" s="82"/>
      <c r="C17" s="3"/>
      <c r="E17" s="3"/>
      <c r="G17" s="3"/>
      <c r="I17" s="3"/>
      <c r="K17" s="3"/>
      <c r="M17" s="3"/>
      <c r="O17" s="3"/>
      <c r="Q17" s="3"/>
      <c r="S17" s="3"/>
      <c r="U17" s="3"/>
      <c r="W17" s="3"/>
      <c r="Y17" s="1"/>
      <c r="Z17" s="3"/>
      <c r="AA17" s="3"/>
    </row>
    <row r="18" spans="1:27" ht="21" x14ac:dyDescent="0.55000000000000004">
      <c r="A18" s="82"/>
      <c r="C18" s="3"/>
      <c r="E18" s="3"/>
      <c r="G18" s="3"/>
      <c r="I18" s="3"/>
      <c r="K18" s="3"/>
      <c r="M18" s="3"/>
      <c r="O18" s="3"/>
      <c r="Q18" s="3"/>
      <c r="S18" s="3"/>
      <c r="U18" s="3"/>
      <c r="W18" s="3"/>
      <c r="Y18" s="1"/>
      <c r="Z18" s="3"/>
      <c r="AA18" s="3"/>
    </row>
    <row r="19" spans="1:27" ht="21" x14ac:dyDescent="0.55000000000000004">
      <c r="A19" s="82"/>
      <c r="C19" s="3"/>
      <c r="E19" s="3"/>
      <c r="G19" s="3"/>
      <c r="I19" s="3"/>
      <c r="K19" s="3"/>
      <c r="M19" s="3"/>
      <c r="O19" s="3"/>
      <c r="Q19" s="3"/>
      <c r="S19" s="3"/>
      <c r="U19" s="3"/>
      <c r="W19" s="3"/>
      <c r="Y19" s="1"/>
      <c r="Z19" s="3"/>
      <c r="AA19" s="3"/>
    </row>
    <row r="20" spans="1:27" ht="21" x14ac:dyDescent="0.55000000000000004">
      <c r="A20" s="82"/>
      <c r="C20" s="3"/>
      <c r="E20" s="3"/>
      <c r="G20" s="6"/>
      <c r="I20" s="3"/>
      <c r="K20" s="3"/>
      <c r="M20" s="3"/>
      <c r="O20" s="3"/>
      <c r="Q20" s="3"/>
      <c r="S20" s="3"/>
      <c r="U20" s="3"/>
      <c r="W20" s="3"/>
      <c r="Y20" s="1"/>
      <c r="Z20" s="3"/>
      <c r="AA20" s="3"/>
    </row>
    <row r="21" spans="1:27" ht="21" x14ac:dyDescent="0.55000000000000004">
      <c r="A21" s="82"/>
      <c r="C21" s="3"/>
      <c r="E21" s="3"/>
      <c r="G21" s="6"/>
      <c r="I21" s="3"/>
      <c r="K21" s="3"/>
      <c r="M21" s="3"/>
      <c r="O21" s="3"/>
      <c r="Q21" s="3"/>
      <c r="S21" s="3"/>
      <c r="U21" s="3"/>
      <c r="W21" s="3"/>
      <c r="Y21" s="1"/>
      <c r="Z21" s="3"/>
      <c r="AA21" s="3"/>
    </row>
    <row r="22" spans="1:27" ht="21" x14ac:dyDescent="0.55000000000000004">
      <c r="A22" s="82"/>
      <c r="C22" s="3"/>
      <c r="E22" s="3"/>
      <c r="G22" s="3"/>
      <c r="I22" s="3"/>
      <c r="K22" s="3"/>
      <c r="M22" s="3"/>
      <c r="O22" s="3"/>
      <c r="Q22" s="3"/>
      <c r="S22" s="3"/>
      <c r="U22" s="3"/>
      <c r="W22" s="3"/>
      <c r="Y22" s="1"/>
      <c r="Z22" s="3"/>
      <c r="AA22" s="3"/>
    </row>
    <row r="23" spans="1:27" x14ac:dyDescent="0.45">
      <c r="U23" s="3"/>
      <c r="W23" s="3"/>
      <c r="Y23" s="1"/>
      <c r="Z23" s="3"/>
      <c r="AA23" s="3"/>
    </row>
    <row r="24" spans="1:27" x14ac:dyDescent="0.45">
      <c r="U24" s="3"/>
      <c r="Y24" s="68"/>
      <c r="Z24" s="3"/>
      <c r="AA24" s="3"/>
    </row>
    <row r="25" spans="1:27" x14ac:dyDescent="0.45">
      <c r="E25" s="3"/>
      <c r="Y25" s="68"/>
      <c r="Z25" s="68"/>
    </row>
    <row r="26" spans="1:27" x14ac:dyDescent="0.45">
      <c r="E26" s="3"/>
      <c r="Y26" s="68"/>
      <c r="Z26" s="68"/>
    </row>
    <row r="27" spans="1:27" x14ac:dyDescent="0.45">
      <c r="E27" s="3"/>
      <c r="U27" s="3"/>
      <c r="Y27" s="68"/>
      <c r="Z27" s="68"/>
    </row>
    <row r="28" spans="1:27" x14ac:dyDescent="0.45">
      <c r="W28" s="3"/>
      <c r="Y28" s="68"/>
    </row>
  </sheetData>
  <mergeCells count="18">
    <mergeCell ref="A2:S2"/>
    <mergeCell ref="A1:S1"/>
    <mergeCell ref="A6:A7"/>
    <mergeCell ref="C7"/>
    <mergeCell ref="E7"/>
    <mergeCell ref="G7"/>
    <mergeCell ref="I7"/>
    <mergeCell ref="C6:I6"/>
    <mergeCell ref="Q7"/>
    <mergeCell ref="S7"/>
    <mergeCell ref="Q6:S6"/>
    <mergeCell ref="K7"/>
    <mergeCell ref="K6"/>
    <mergeCell ref="A5:S5"/>
    <mergeCell ref="M7"/>
    <mergeCell ref="O7"/>
    <mergeCell ref="M6:O6"/>
    <mergeCell ref="A3:S3"/>
  </mergeCells>
  <printOptions horizontalCentered="1"/>
  <pageMargins left="1.1309523809523809E-2" right="0" top="0.39370078740157483" bottom="0.74803149606299213" header="0" footer="0.19685039370078741"/>
  <pageSetup paperSize="9" scale="65" firstPageNumber="6" orientation="landscape" useFirstPageNumber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9" tint="0.79998168889431442"/>
  </sheetPr>
  <dimension ref="A1:Y26"/>
  <sheetViews>
    <sheetView rightToLeft="1" view="pageBreakPreview" zoomScale="90" zoomScaleNormal="70" zoomScaleSheetLayoutView="90" zoomScalePageLayoutView="60" workbookViewId="0">
      <selection activeCell="I24" sqref="I24"/>
    </sheetView>
  </sheetViews>
  <sheetFormatPr defaultColWidth="9.125" defaultRowHeight="21" customHeight="1" x14ac:dyDescent="0.45"/>
  <cols>
    <col min="1" max="1" width="29.625" style="83" customWidth="1"/>
    <col min="2" max="2" width="1" style="2" customWidth="1"/>
    <col min="3" max="3" width="8.875" style="14" customWidth="1"/>
    <col min="4" max="4" width="1" style="2" customWidth="1"/>
    <col min="5" max="5" width="14.625" style="14" customWidth="1"/>
    <col min="6" max="6" width="1" style="2" customWidth="1"/>
    <col min="7" max="7" width="8.25" style="14" bestFit="1" customWidth="1"/>
    <col min="8" max="8" width="1" style="2" customWidth="1"/>
    <col min="9" max="9" width="18.625" style="2" bestFit="1" customWidth="1"/>
    <col min="10" max="10" width="1" style="2" customWidth="1"/>
    <col min="11" max="11" width="16.875" style="2" bestFit="1" customWidth="1"/>
    <col min="12" max="12" width="1" style="2" customWidth="1"/>
    <col min="13" max="13" width="18.625" style="29" bestFit="1" customWidth="1"/>
    <col min="14" max="14" width="1" style="2" customWidth="1"/>
    <col min="15" max="15" width="22.25" style="29" bestFit="1" customWidth="1"/>
    <col min="16" max="16" width="1" style="2" customWidth="1"/>
    <col min="17" max="17" width="16.875" style="2" bestFit="1" customWidth="1"/>
    <col min="18" max="18" width="1" style="2" customWidth="1"/>
    <col min="19" max="19" width="20.125" style="29" bestFit="1" customWidth="1"/>
    <col min="20" max="20" width="1" style="2" customWidth="1"/>
    <col min="21" max="21" width="11.875" style="2" customWidth="1"/>
    <col min="22" max="22" width="10.125" style="2" customWidth="1"/>
    <col min="23" max="23" width="18" style="2" customWidth="1"/>
    <col min="24" max="24" width="0.375" style="2" customWidth="1"/>
    <col min="25" max="26" width="9.125" style="2"/>
    <col min="27" max="27" width="11.875" style="2" bestFit="1" customWidth="1"/>
    <col min="28" max="29" width="9.125" style="2"/>
    <col min="30" max="30" width="0" style="2" hidden="1" customWidth="1"/>
    <col min="31" max="16384" width="9.125" style="2"/>
  </cols>
  <sheetData>
    <row r="1" spans="1:25" ht="21" customHeight="1" x14ac:dyDescent="0.45">
      <c r="A1" s="141" t="str">
        <f>'درآمد سپرده بانکی '!A1:G1</f>
        <v>صندوق  سرمایه‌گذاری جسورانه پیشرفت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  <c r="Q1" s="141"/>
      <c r="R1" s="141"/>
      <c r="S1" s="141"/>
    </row>
    <row r="2" spans="1:25" ht="21" customHeight="1" x14ac:dyDescent="0.45">
      <c r="A2" s="141" t="s">
        <v>56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</row>
    <row r="3" spans="1:25" ht="21" customHeight="1" x14ac:dyDescent="0.45">
      <c r="A3" s="141" t="str">
        <f>'سپرده '!$A$3</f>
        <v>ماه منتهی به 1401/05/31</v>
      </c>
      <c r="B3" s="141"/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</row>
    <row r="4" spans="1:25" ht="21" customHeight="1" x14ac:dyDescent="0.45">
      <c r="A4" s="146" t="s">
        <v>38</v>
      </c>
      <c r="B4" s="146"/>
      <c r="C4" s="146"/>
      <c r="D4" s="146"/>
      <c r="E4" s="146"/>
      <c r="F4" s="146"/>
      <c r="G4" s="146"/>
      <c r="H4" s="146"/>
      <c r="V4" s="3"/>
    </row>
    <row r="5" spans="1:25" ht="21" customHeight="1" x14ac:dyDescent="0.45">
      <c r="A5" s="140" t="s">
        <v>19</v>
      </c>
      <c r="B5" s="140" t="s">
        <v>19</v>
      </c>
      <c r="C5" s="140" t="s">
        <v>19</v>
      </c>
      <c r="D5" s="140" t="s">
        <v>19</v>
      </c>
      <c r="E5" s="140" t="s">
        <v>19</v>
      </c>
      <c r="F5" s="140" t="s">
        <v>19</v>
      </c>
      <c r="G5" s="140" t="s">
        <v>19</v>
      </c>
      <c r="I5" s="140" t="s">
        <v>20</v>
      </c>
      <c r="J5" s="140" t="s">
        <v>20</v>
      </c>
      <c r="K5" s="140" t="s">
        <v>20</v>
      </c>
      <c r="L5" s="140" t="s">
        <v>20</v>
      </c>
      <c r="M5" s="140" t="s">
        <v>20</v>
      </c>
      <c r="O5" s="140" t="s">
        <v>55</v>
      </c>
      <c r="P5" s="140" t="s">
        <v>21</v>
      </c>
      <c r="Q5" s="140" t="s">
        <v>21</v>
      </c>
      <c r="R5" s="140" t="s">
        <v>21</v>
      </c>
      <c r="S5" s="140" t="s">
        <v>21</v>
      </c>
    </row>
    <row r="6" spans="1:25" ht="21" customHeight="1" x14ac:dyDescent="0.45">
      <c r="A6" s="143" t="s">
        <v>22</v>
      </c>
      <c r="C6" s="80" t="s">
        <v>49</v>
      </c>
      <c r="E6" s="80" t="s">
        <v>6</v>
      </c>
      <c r="G6" s="140" t="s">
        <v>7</v>
      </c>
      <c r="I6" s="140" t="s">
        <v>23</v>
      </c>
      <c r="K6" s="80" t="s">
        <v>24</v>
      </c>
      <c r="M6" s="145" t="s">
        <v>25</v>
      </c>
      <c r="O6" s="145" t="s">
        <v>23</v>
      </c>
      <c r="Q6" s="79" t="s">
        <v>24</v>
      </c>
      <c r="S6" s="145" t="s">
        <v>25</v>
      </c>
      <c r="V6" s="3"/>
      <c r="W6" s="3"/>
    </row>
    <row r="7" spans="1:25" s="29" customFormat="1" ht="21" customHeight="1" x14ac:dyDescent="0.45">
      <c r="A7" s="86" t="s">
        <v>52</v>
      </c>
      <c r="C7" s="25">
        <v>27</v>
      </c>
      <c r="E7" s="107" t="s">
        <v>8</v>
      </c>
      <c r="G7" s="107">
        <v>0</v>
      </c>
      <c r="H7" s="27"/>
      <c r="I7" s="107">
        <v>117759042</v>
      </c>
      <c r="J7" s="27"/>
      <c r="K7" s="25">
        <v>0</v>
      </c>
      <c r="L7" s="27"/>
      <c r="M7" s="107">
        <v>117759042</v>
      </c>
      <c r="N7" s="107"/>
      <c r="O7" s="107">
        <v>176172407</v>
      </c>
      <c r="P7" s="27"/>
      <c r="Q7" s="25">
        <v>0</v>
      </c>
      <c r="R7" s="27"/>
      <c r="S7" s="107">
        <v>176172407</v>
      </c>
      <c r="U7" s="30"/>
      <c r="V7" s="30"/>
    </row>
    <row r="8" spans="1:25" s="29" customFormat="1" ht="21" customHeight="1" x14ac:dyDescent="0.45">
      <c r="A8" s="86" t="s">
        <v>52</v>
      </c>
      <c r="C8" s="25">
        <v>24</v>
      </c>
      <c r="E8" s="107" t="s">
        <v>8</v>
      </c>
      <c r="G8" s="107">
        <v>18</v>
      </c>
      <c r="H8" s="27"/>
      <c r="I8" s="107">
        <v>-5814410988</v>
      </c>
      <c r="J8" s="27"/>
      <c r="K8" s="25">
        <v>-174888443</v>
      </c>
      <c r="L8" s="27"/>
      <c r="M8" s="107">
        <v>-5639522545</v>
      </c>
      <c r="N8" s="107"/>
      <c r="O8" s="107">
        <v>29098849220</v>
      </c>
      <c r="P8" s="27"/>
      <c r="Q8" s="25">
        <v>19745468</v>
      </c>
      <c r="R8" s="27"/>
      <c r="S8" s="107">
        <v>29079103752</v>
      </c>
      <c r="U8" s="31"/>
      <c r="V8" s="30"/>
    </row>
    <row r="9" spans="1:25" s="26" customFormat="1" ht="21" customHeight="1" x14ac:dyDescent="0.55000000000000004">
      <c r="A9" s="82"/>
      <c r="C9" s="100"/>
      <c r="E9" s="100"/>
      <c r="G9" s="100"/>
      <c r="I9" s="33">
        <f>SUM(I7:I8)</f>
        <v>-5696651946</v>
      </c>
      <c r="K9" s="88">
        <f t="shared" ref="K9:S9" si="0">SUM(K7:K8)</f>
        <v>-174888443</v>
      </c>
      <c r="L9" s="26">
        <f t="shared" si="0"/>
        <v>0</v>
      </c>
      <c r="M9" s="88">
        <f t="shared" si="0"/>
        <v>-5521763503</v>
      </c>
      <c r="N9" s="88">
        <f t="shared" si="0"/>
        <v>0</v>
      </c>
      <c r="O9" s="88">
        <f t="shared" si="0"/>
        <v>29275021627</v>
      </c>
      <c r="P9" s="88">
        <f t="shared" si="0"/>
        <v>0</v>
      </c>
      <c r="Q9" s="88">
        <f t="shared" si="0"/>
        <v>19745468</v>
      </c>
      <c r="R9" s="88">
        <f t="shared" si="0"/>
        <v>0</v>
      </c>
      <c r="S9" s="88">
        <f t="shared" si="0"/>
        <v>29255276159</v>
      </c>
      <c r="Y9" s="101"/>
    </row>
    <row r="10" spans="1:25" ht="21" customHeight="1" x14ac:dyDescent="0.45">
      <c r="A10" s="130"/>
      <c r="B10" s="130"/>
      <c r="C10" s="130"/>
      <c r="D10" s="130"/>
      <c r="E10" s="130"/>
      <c r="F10" s="130"/>
      <c r="G10" s="130"/>
      <c r="H10" s="130"/>
      <c r="I10" s="130"/>
      <c r="J10" s="130"/>
      <c r="K10" s="130"/>
      <c r="L10" s="130"/>
      <c r="M10" s="130"/>
      <c r="N10" s="130"/>
      <c r="O10" s="131"/>
      <c r="P10" s="130"/>
      <c r="Q10" s="130"/>
      <c r="R10" s="130"/>
      <c r="S10" s="131"/>
    </row>
    <row r="11" spans="1:25" ht="21" customHeight="1" x14ac:dyDescent="0.45">
      <c r="A11" s="128"/>
      <c r="B11" s="128"/>
      <c r="C11" s="128"/>
      <c r="D11" s="128"/>
      <c r="E11" s="128"/>
      <c r="F11" s="128"/>
      <c r="G11" s="128"/>
      <c r="H11" s="128"/>
      <c r="I11" s="128"/>
      <c r="J11" s="128"/>
      <c r="K11" s="128"/>
      <c r="L11" s="128"/>
      <c r="M11" s="128"/>
      <c r="N11" s="128"/>
      <c r="O11" s="131"/>
      <c r="P11" s="128"/>
      <c r="Q11" s="128"/>
      <c r="R11" s="128"/>
      <c r="S11" s="132"/>
    </row>
    <row r="12" spans="1:25" ht="21" customHeight="1" x14ac:dyDescent="0.55000000000000004">
      <c r="A12" s="84"/>
      <c r="B12" s="125"/>
      <c r="C12" s="125"/>
      <c r="D12" s="125"/>
      <c r="E12" s="125"/>
      <c r="F12" s="125"/>
      <c r="G12" s="125"/>
      <c r="H12" s="125"/>
      <c r="I12" s="102"/>
      <c r="J12" s="125"/>
      <c r="K12" s="103"/>
      <c r="L12" s="126"/>
      <c r="M12" s="103"/>
      <c r="N12" s="125"/>
      <c r="O12" s="132"/>
      <c r="P12" s="125"/>
      <c r="Q12" s="103"/>
      <c r="R12" s="125"/>
      <c r="S12" s="128"/>
    </row>
    <row r="13" spans="1:25" ht="21" customHeight="1" x14ac:dyDescent="0.55000000000000004">
      <c r="A13" s="86"/>
      <c r="C13" s="107"/>
      <c r="D13" s="29"/>
      <c r="E13" s="12"/>
      <c r="F13" s="29"/>
      <c r="G13" s="107"/>
      <c r="H13" s="107"/>
      <c r="I13" s="107"/>
      <c r="J13" s="107"/>
      <c r="K13" s="107"/>
      <c r="L13" s="107"/>
      <c r="M13" s="107"/>
      <c r="N13" s="107"/>
      <c r="O13" s="131"/>
      <c r="P13" s="107"/>
      <c r="Q13" s="25"/>
      <c r="R13" s="107"/>
      <c r="S13" s="103"/>
    </row>
    <row r="14" spans="1:25" ht="21" customHeight="1" x14ac:dyDescent="0.45">
      <c r="A14" s="86"/>
      <c r="C14" s="107"/>
      <c r="D14" s="29"/>
      <c r="E14" s="12"/>
      <c r="F14" s="29"/>
      <c r="G14" s="107"/>
      <c r="H14" s="107"/>
      <c r="I14" s="107"/>
      <c r="J14" s="107"/>
      <c r="K14" s="107"/>
      <c r="L14" s="107"/>
      <c r="M14" s="107"/>
      <c r="N14" s="107"/>
      <c r="O14" s="107"/>
      <c r="P14" s="107"/>
      <c r="Q14" s="107"/>
      <c r="R14" s="107"/>
      <c r="S14" s="107"/>
    </row>
    <row r="15" spans="1:25" ht="21" customHeight="1" x14ac:dyDescent="0.45">
      <c r="A15" s="86"/>
      <c r="C15" s="107"/>
      <c r="D15" s="29"/>
      <c r="E15" s="12"/>
      <c r="F15" s="29"/>
      <c r="G15" s="107"/>
      <c r="H15" s="107"/>
      <c r="I15" s="107"/>
      <c r="J15" s="107"/>
      <c r="K15" s="107"/>
      <c r="L15" s="107"/>
      <c r="M15" s="107"/>
      <c r="N15" s="107"/>
      <c r="O15" s="107"/>
      <c r="P15" s="107"/>
      <c r="Q15" s="107"/>
      <c r="R15" s="107"/>
      <c r="S15" s="107"/>
    </row>
    <row r="16" spans="1:25" ht="21" customHeight="1" x14ac:dyDescent="0.45">
      <c r="A16" s="86"/>
      <c r="C16" s="107"/>
      <c r="D16" s="29"/>
      <c r="E16" s="12"/>
      <c r="F16" s="29"/>
      <c r="G16" s="107"/>
      <c r="H16" s="107"/>
      <c r="I16" s="107"/>
      <c r="J16" s="107"/>
      <c r="K16" s="107"/>
      <c r="L16" s="107"/>
      <c r="M16" s="107"/>
      <c r="N16" s="107"/>
      <c r="O16" s="107"/>
      <c r="P16" s="107"/>
      <c r="Q16" s="25"/>
      <c r="R16" s="107"/>
      <c r="S16" s="107"/>
    </row>
    <row r="17" spans="1:19" ht="21" customHeight="1" x14ac:dyDescent="0.45">
      <c r="A17" s="86"/>
      <c r="C17" s="107"/>
      <c r="D17" s="29"/>
      <c r="E17" s="12"/>
      <c r="F17" s="29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25"/>
      <c r="R17" s="107"/>
      <c r="S17" s="107"/>
    </row>
    <row r="18" spans="1:19" ht="21" customHeight="1" x14ac:dyDescent="0.45">
      <c r="A18" s="86"/>
      <c r="C18" s="107"/>
      <c r="D18" s="29"/>
      <c r="E18" s="12"/>
      <c r="F18" s="29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25"/>
      <c r="R18" s="107"/>
      <c r="S18" s="107"/>
    </row>
    <row r="19" spans="1:19" ht="21" customHeight="1" x14ac:dyDescent="0.45">
      <c r="A19" s="86"/>
      <c r="C19" s="107"/>
      <c r="D19" s="29"/>
      <c r="E19" s="12"/>
      <c r="F19" s="29"/>
      <c r="G19" s="107"/>
      <c r="H19" s="107"/>
      <c r="I19" s="107"/>
      <c r="J19" s="107"/>
      <c r="K19" s="107"/>
      <c r="L19" s="107"/>
      <c r="M19" s="107"/>
      <c r="N19" s="107"/>
      <c r="O19" s="107"/>
      <c r="P19" s="107"/>
      <c r="Q19" s="25"/>
      <c r="R19" s="107"/>
      <c r="S19" s="107"/>
    </row>
    <row r="20" spans="1:19" ht="21" customHeight="1" x14ac:dyDescent="0.45">
      <c r="A20" s="86"/>
      <c r="C20" s="107"/>
      <c r="D20" s="29"/>
      <c r="E20" s="12"/>
      <c r="F20" s="29"/>
      <c r="G20" s="107"/>
      <c r="H20" s="107"/>
      <c r="I20" s="107"/>
      <c r="J20" s="107"/>
      <c r="K20" s="25"/>
      <c r="L20" s="107"/>
      <c r="M20" s="107"/>
      <c r="N20" s="107"/>
      <c r="O20" s="107"/>
      <c r="P20" s="107"/>
      <c r="Q20" s="107"/>
      <c r="R20" s="107"/>
      <c r="S20" s="107"/>
    </row>
    <row r="21" spans="1:19" ht="21" customHeight="1" x14ac:dyDescent="0.45">
      <c r="A21" s="86"/>
      <c r="C21" s="107"/>
      <c r="D21" s="29"/>
      <c r="E21" s="12"/>
      <c r="F21" s="29"/>
      <c r="G21" s="107"/>
      <c r="H21" s="107"/>
      <c r="I21" s="107"/>
      <c r="J21" s="107"/>
      <c r="K21" s="107"/>
      <c r="L21" s="107"/>
      <c r="M21" s="107"/>
      <c r="N21" s="107"/>
      <c r="O21" s="107"/>
      <c r="P21" s="107"/>
      <c r="Q21" s="25"/>
      <c r="R21" s="107"/>
      <c r="S21" s="107"/>
    </row>
    <row r="22" spans="1:19" ht="21" customHeight="1" x14ac:dyDescent="0.45">
      <c r="A22" s="86"/>
      <c r="C22" s="107"/>
      <c r="D22" s="29"/>
      <c r="E22" s="12"/>
      <c r="F22" s="29"/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25"/>
      <c r="R22" s="107"/>
      <c r="S22" s="107"/>
    </row>
    <row r="23" spans="1:19" ht="21" customHeight="1" x14ac:dyDescent="0.45">
      <c r="A23" s="86"/>
      <c r="C23" s="107"/>
      <c r="D23" s="29"/>
      <c r="E23" s="12"/>
      <c r="F23" s="29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25"/>
      <c r="R23" s="107"/>
      <c r="S23" s="107"/>
    </row>
    <row r="24" spans="1:19" ht="21" customHeight="1" x14ac:dyDescent="0.45">
      <c r="A24" s="86"/>
      <c r="C24" s="107"/>
      <c r="D24" s="29"/>
      <c r="E24" s="12"/>
      <c r="F24" s="29"/>
      <c r="G24" s="107"/>
      <c r="H24" s="107"/>
      <c r="I24" s="107"/>
      <c r="J24" s="107"/>
      <c r="K24" s="25"/>
      <c r="L24" s="107"/>
      <c r="M24" s="107"/>
      <c r="N24" s="107"/>
      <c r="O24" s="107"/>
      <c r="P24" s="107"/>
      <c r="Q24" s="107"/>
      <c r="R24" s="107"/>
      <c r="S24" s="107"/>
    </row>
    <row r="25" spans="1:19" ht="21" customHeight="1" x14ac:dyDescent="0.45">
      <c r="A25" s="86"/>
      <c r="C25" s="107"/>
      <c r="D25" s="29"/>
      <c r="E25" s="12"/>
      <c r="F25" s="29"/>
      <c r="G25" s="107"/>
      <c r="H25" s="107"/>
      <c r="I25" s="107"/>
      <c r="J25" s="107"/>
      <c r="K25" s="25"/>
      <c r="L25" s="107"/>
      <c r="M25" s="107"/>
      <c r="N25" s="107"/>
      <c r="O25" s="107"/>
      <c r="P25" s="107"/>
      <c r="Q25" s="107"/>
      <c r="R25" s="107"/>
      <c r="S25" s="107"/>
    </row>
    <row r="26" spans="1:19" ht="21" customHeight="1" x14ac:dyDescent="0.45">
      <c r="O26" s="107"/>
      <c r="S26" s="107"/>
    </row>
  </sheetData>
  <mergeCells count="13">
    <mergeCell ref="O6"/>
    <mergeCell ref="A3:S3"/>
    <mergeCell ref="A2:S2"/>
    <mergeCell ref="A1:S1"/>
    <mergeCell ref="A6"/>
    <mergeCell ref="G6"/>
    <mergeCell ref="A5:G5"/>
    <mergeCell ref="S6"/>
    <mergeCell ref="O5:S5"/>
    <mergeCell ref="I6"/>
    <mergeCell ref="A4:H4"/>
    <mergeCell ref="M6"/>
    <mergeCell ref="I5:M5"/>
  </mergeCells>
  <printOptions horizontalCentered="1"/>
  <pageMargins left="0" right="0" top="0.39370078740157499" bottom="0.74803149606299202" header="0" footer="0.196850393700787"/>
  <pageSetup paperSize="9" scale="60" firstPageNumber="18" orientation="landscape" useFirstPageNumber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9" tint="0.79998168889431442"/>
  </sheetPr>
  <dimension ref="A1:AA49"/>
  <sheetViews>
    <sheetView rightToLeft="1" view="pageBreakPreview" zoomScale="80" zoomScaleNormal="70" zoomScaleSheetLayoutView="80" zoomScalePageLayoutView="70" workbookViewId="0">
      <selection sqref="A1:G1"/>
    </sheetView>
  </sheetViews>
  <sheetFormatPr defaultColWidth="9.125" defaultRowHeight="18.75" x14ac:dyDescent="0.45"/>
  <cols>
    <col min="1" max="1" width="28.625" style="2" customWidth="1"/>
    <col min="2" max="2" width="1" style="2" customWidth="1"/>
    <col min="3" max="3" width="22.25" style="2" customWidth="1"/>
    <col min="4" max="4" width="1" style="2" customWidth="1"/>
    <col min="5" max="5" width="25.875" style="2" bestFit="1" customWidth="1"/>
    <col min="6" max="6" width="1" style="2" customWidth="1"/>
    <col min="7" max="7" width="29.375" style="2" customWidth="1"/>
    <col min="8" max="8" width="1" style="2" customWidth="1"/>
    <col min="9" max="9" width="5.625" style="2" customWidth="1"/>
    <col min="10" max="10" width="16.625" style="2" hidden="1" customWidth="1"/>
    <col min="11" max="11" width="1.125" style="2" customWidth="1"/>
    <col min="12" max="14" width="9.125" style="2"/>
    <col min="15" max="15" width="18.875" style="2" bestFit="1" customWidth="1"/>
    <col min="16" max="16" width="5.25" style="2" customWidth="1"/>
    <col min="17" max="17" width="9.125" style="2" hidden="1" customWidth="1"/>
    <col min="18" max="26" width="9.125" style="2"/>
    <col min="27" max="27" width="12.375" style="2" bestFit="1" customWidth="1"/>
    <col min="28" max="29" width="9.125" style="2"/>
    <col min="30" max="30" width="0" style="2" hidden="1" customWidth="1"/>
    <col min="31" max="16384" width="9.125" style="2"/>
  </cols>
  <sheetData>
    <row r="1" spans="1:27" ht="21" x14ac:dyDescent="0.45">
      <c r="A1" s="141" t="str">
        <f>'سپرده '!A1:S1</f>
        <v>صندوق  سرمایه‌گذاری جسورانه پیشرفت</v>
      </c>
      <c r="B1" s="141"/>
      <c r="C1" s="141"/>
      <c r="D1" s="141"/>
      <c r="E1" s="141"/>
      <c r="F1" s="141"/>
      <c r="G1" s="141"/>
    </row>
    <row r="2" spans="1:27" ht="21" x14ac:dyDescent="0.45">
      <c r="A2" s="141" t="s">
        <v>56</v>
      </c>
      <c r="B2" s="141"/>
      <c r="C2" s="141"/>
      <c r="D2" s="141"/>
      <c r="E2" s="141"/>
      <c r="F2" s="141"/>
      <c r="G2" s="141"/>
    </row>
    <row r="3" spans="1:27" ht="21" x14ac:dyDescent="0.45">
      <c r="A3" s="141" t="str">
        <f>'سپرده '!$A$3</f>
        <v>ماه منتهی به 1401/05/31</v>
      </c>
      <c r="B3" s="141"/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</row>
    <row r="4" spans="1:27" ht="25.5" x14ac:dyDescent="0.45">
      <c r="A4" s="147" t="s">
        <v>41</v>
      </c>
      <c r="B4" s="147"/>
      <c r="C4" s="147"/>
      <c r="D4" s="147"/>
      <c r="E4" s="147"/>
      <c r="F4" s="147"/>
      <c r="G4" s="147"/>
      <c r="H4" s="147"/>
      <c r="I4" s="147"/>
      <c r="J4" s="147"/>
      <c r="K4" s="147"/>
      <c r="L4" s="147"/>
      <c r="M4" s="147"/>
      <c r="N4" s="147"/>
      <c r="O4" s="147"/>
      <c r="P4" s="147"/>
      <c r="Q4" s="147"/>
      <c r="R4" s="147"/>
      <c r="S4" s="147"/>
      <c r="T4" s="147"/>
      <c r="U4" s="147"/>
      <c r="V4" s="147"/>
    </row>
    <row r="5" spans="1:27" ht="21" x14ac:dyDescent="0.45">
      <c r="A5" s="140" t="s">
        <v>22</v>
      </c>
      <c r="C5" s="140" t="s">
        <v>15</v>
      </c>
      <c r="E5" s="140" t="s">
        <v>32</v>
      </c>
      <c r="G5" s="140" t="s">
        <v>5</v>
      </c>
      <c r="K5" s="61"/>
    </row>
    <row r="6" spans="1:27" ht="21" x14ac:dyDescent="0.55000000000000004">
      <c r="A6" s="26" t="s">
        <v>44</v>
      </c>
      <c r="C6" s="13">
        <v>0</v>
      </c>
      <c r="E6" s="1">
        <f>C6/C$9</f>
        <v>0</v>
      </c>
      <c r="G6" s="1">
        <f>C6/$K$6</f>
        <v>0</v>
      </c>
      <c r="I6" s="62"/>
      <c r="J6" s="3"/>
      <c r="K6" s="3">
        <v>1575294971759</v>
      </c>
      <c r="Q6" s="2" t="s">
        <v>48</v>
      </c>
    </row>
    <row r="7" spans="1:27" ht="21" x14ac:dyDescent="0.55000000000000004">
      <c r="A7" s="26" t="s">
        <v>45</v>
      </c>
      <c r="C7" s="4">
        <v>0</v>
      </c>
      <c r="E7" s="1">
        <f>C7/C$9</f>
        <v>0</v>
      </c>
      <c r="G7" s="1">
        <f t="shared" ref="G7:G8" si="0">C7/$K$6</f>
        <v>0</v>
      </c>
      <c r="I7" s="62"/>
      <c r="J7" s="63">
        <v>375388358010</v>
      </c>
      <c r="K7" s="3"/>
    </row>
    <row r="8" spans="1:27" ht="21" x14ac:dyDescent="0.55000000000000004">
      <c r="A8" s="26" t="s">
        <v>46</v>
      </c>
      <c r="C8" s="16">
        <v>-5696651946</v>
      </c>
      <c r="E8" s="17">
        <f>C8/C$9</f>
        <v>1</v>
      </c>
      <c r="G8" s="1">
        <f t="shared" si="0"/>
        <v>-3.6162446069633713E-3</v>
      </c>
      <c r="I8" s="62"/>
      <c r="K8" s="3"/>
    </row>
    <row r="9" spans="1:27" s="26" customFormat="1" ht="21" x14ac:dyDescent="0.55000000000000004">
      <c r="A9" s="26" t="s">
        <v>33</v>
      </c>
      <c r="C9" s="138">
        <f>SUM(C6:C8)</f>
        <v>-5696651946</v>
      </c>
      <c r="E9" s="7">
        <f>SUM(E6:E8)</f>
        <v>1</v>
      </c>
      <c r="G9" s="15">
        <f>SUM(G6:G8)</f>
        <v>-3.6162446069633713E-3</v>
      </c>
      <c r="I9" s="28"/>
      <c r="K9" s="28"/>
      <c r="M9" s="28"/>
      <c r="O9" s="28"/>
      <c r="Q9" s="28"/>
      <c r="S9" s="28"/>
      <c r="U9" s="28"/>
      <c r="W9" s="28"/>
      <c r="Y9" s="64"/>
      <c r="Z9" s="28"/>
      <c r="AA9" s="28"/>
    </row>
    <row r="10" spans="1:27" ht="21" x14ac:dyDescent="0.55000000000000004">
      <c r="A10" s="26"/>
      <c r="C10" s="137">
        <v>17</v>
      </c>
      <c r="E10" s="3" t="s">
        <v>8</v>
      </c>
      <c r="G10" s="3"/>
      <c r="I10" s="3"/>
      <c r="K10" s="3"/>
      <c r="M10" s="3"/>
      <c r="O10" s="3"/>
      <c r="Q10" s="3"/>
      <c r="S10" s="3"/>
      <c r="U10" s="3"/>
      <c r="W10" s="3"/>
      <c r="Y10" s="1"/>
      <c r="Z10" s="3"/>
      <c r="AA10" s="3"/>
    </row>
    <row r="11" spans="1:27" ht="21" x14ac:dyDescent="0.55000000000000004">
      <c r="A11" s="26"/>
      <c r="C11" s="3"/>
      <c r="E11" s="3"/>
      <c r="G11" s="3"/>
      <c r="I11" s="3"/>
      <c r="K11" s="3"/>
      <c r="M11" s="3"/>
      <c r="O11" s="3"/>
      <c r="Q11" s="3"/>
      <c r="S11" s="3"/>
      <c r="U11" s="3"/>
      <c r="W11" s="3"/>
      <c r="Y11" s="1"/>
      <c r="Z11" s="3"/>
      <c r="AA11" s="3"/>
    </row>
    <row r="12" spans="1:27" ht="21" x14ac:dyDescent="0.55000000000000004">
      <c r="A12" s="26"/>
      <c r="C12" s="3"/>
      <c r="E12" s="3"/>
      <c r="G12" s="3"/>
      <c r="I12" s="3"/>
      <c r="K12" s="3"/>
      <c r="M12" s="3"/>
      <c r="O12" s="3"/>
      <c r="Q12" s="3"/>
      <c r="S12" s="3"/>
      <c r="U12" s="3"/>
      <c r="W12" s="3"/>
      <c r="Y12" s="1"/>
      <c r="Z12" s="3"/>
      <c r="AA12" s="3"/>
    </row>
    <row r="13" spans="1:27" ht="21" x14ac:dyDescent="0.55000000000000004">
      <c r="A13" s="26"/>
      <c r="C13" s="3"/>
      <c r="E13" s="3"/>
      <c r="G13" s="3"/>
      <c r="I13" s="3"/>
      <c r="K13" s="3"/>
      <c r="M13" s="3"/>
      <c r="O13" s="3"/>
      <c r="Q13" s="3"/>
      <c r="S13" s="3"/>
      <c r="U13" s="3"/>
      <c r="W13" s="3"/>
      <c r="Y13" s="1"/>
      <c r="Z13" s="3"/>
      <c r="AA13" s="3"/>
    </row>
    <row r="14" spans="1:27" ht="21" x14ac:dyDescent="0.55000000000000004">
      <c r="A14" s="26"/>
      <c r="C14" s="3"/>
      <c r="E14" s="3"/>
      <c r="G14" s="3"/>
      <c r="I14" s="3"/>
      <c r="K14" s="3"/>
      <c r="M14" s="3"/>
      <c r="O14" s="3"/>
      <c r="Q14" s="3"/>
      <c r="S14" s="3"/>
      <c r="U14" s="3"/>
      <c r="W14" s="3"/>
      <c r="Y14" s="1"/>
      <c r="Z14" s="3"/>
      <c r="AA14" s="3"/>
    </row>
    <row r="15" spans="1:27" ht="21" x14ac:dyDescent="0.55000000000000004">
      <c r="A15" s="26"/>
      <c r="C15" s="3"/>
      <c r="E15" s="3"/>
      <c r="G15" s="3"/>
      <c r="I15" s="3"/>
      <c r="K15" s="3"/>
      <c r="M15" s="3"/>
      <c r="O15" s="3"/>
      <c r="Q15" s="3"/>
      <c r="S15" s="3"/>
      <c r="U15" s="3"/>
      <c r="W15" s="3"/>
      <c r="Y15" s="1"/>
      <c r="Z15" s="3"/>
      <c r="AA15" s="3"/>
    </row>
    <row r="16" spans="1:27" ht="21" x14ac:dyDescent="0.55000000000000004">
      <c r="A16" s="26"/>
      <c r="C16" s="3"/>
      <c r="E16" s="3"/>
      <c r="G16" s="3"/>
      <c r="I16" s="3"/>
      <c r="K16" s="3"/>
      <c r="M16" s="3"/>
      <c r="O16" s="3"/>
      <c r="Q16" s="3"/>
      <c r="S16" s="3"/>
      <c r="U16" s="3"/>
      <c r="W16" s="3"/>
      <c r="Y16" s="1"/>
      <c r="Z16" s="3"/>
      <c r="AA16" s="3"/>
    </row>
    <row r="17" spans="1:27" ht="21" x14ac:dyDescent="0.55000000000000004">
      <c r="A17" s="26"/>
      <c r="C17" s="3"/>
      <c r="E17" s="3"/>
      <c r="G17" s="3"/>
      <c r="I17" s="3"/>
      <c r="K17" s="3"/>
      <c r="M17" s="3"/>
      <c r="O17" s="3"/>
      <c r="Q17" s="3"/>
      <c r="S17" s="3"/>
      <c r="U17" s="3"/>
      <c r="W17" s="3"/>
      <c r="Y17" s="1"/>
      <c r="Z17" s="3"/>
      <c r="AA17" s="3"/>
    </row>
    <row r="18" spans="1:27" ht="21" x14ac:dyDescent="0.55000000000000004">
      <c r="A18" s="26"/>
      <c r="C18" s="3"/>
      <c r="E18" s="3"/>
      <c r="G18" s="3"/>
      <c r="I18" s="3"/>
      <c r="K18" s="3"/>
      <c r="M18" s="3"/>
      <c r="O18" s="3"/>
      <c r="Q18" s="3"/>
      <c r="S18" s="3"/>
      <c r="U18" s="3"/>
      <c r="W18" s="3"/>
      <c r="Y18" s="1"/>
      <c r="Z18" s="3"/>
      <c r="AA18" s="3"/>
    </row>
    <row r="19" spans="1:27" ht="21" x14ac:dyDescent="0.55000000000000004">
      <c r="A19" s="26"/>
      <c r="C19" s="3"/>
      <c r="E19" s="3"/>
      <c r="G19" s="3"/>
      <c r="I19" s="3"/>
      <c r="K19" s="3"/>
      <c r="M19" s="3"/>
      <c r="O19" s="3"/>
      <c r="Q19" s="3"/>
      <c r="S19" s="3"/>
      <c r="U19" s="3"/>
      <c r="W19" s="3"/>
      <c r="Y19" s="1"/>
      <c r="Z19" s="3"/>
      <c r="AA19" s="3"/>
    </row>
    <row r="20" spans="1:27" ht="21" x14ac:dyDescent="0.55000000000000004">
      <c r="A20" s="26"/>
      <c r="C20" s="3"/>
      <c r="E20" s="3"/>
      <c r="G20" s="3"/>
      <c r="I20" s="3"/>
      <c r="K20" s="3"/>
      <c r="M20" s="3"/>
      <c r="O20" s="3"/>
      <c r="Q20" s="3"/>
      <c r="S20" s="3"/>
      <c r="U20" s="3"/>
      <c r="W20" s="3"/>
      <c r="Y20" s="1"/>
      <c r="Z20" s="3"/>
      <c r="AA20" s="3"/>
    </row>
    <row r="21" spans="1:27" ht="21" x14ac:dyDescent="0.55000000000000004">
      <c r="A21" s="26"/>
      <c r="C21" s="3"/>
      <c r="E21" s="3"/>
      <c r="G21" s="3"/>
      <c r="I21" s="3"/>
      <c r="K21" s="3"/>
      <c r="M21" s="3"/>
      <c r="O21" s="3"/>
      <c r="Q21" s="3"/>
      <c r="S21" s="3"/>
      <c r="U21" s="3"/>
      <c r="W21" s="3"/>
      <c r="Y21" s="1"/>
      <c r="Z21" s="3"/>
      <c r="AA21" s="3"/>
    </row>
    <row r="22" spans="1:27" ht="21" x14ac:dyDescent="0.55000000000000004">
      <c r="A22" s="26"/>
      <c r="C22" s="3"/>
      <c r="E22" s="3"/>
      <c r="G22" s="3"/>
      <c r="I22" s="3"/>
      <c r="K22" s="3"/>
      <c r="M22" s="3"/>
      <c r="O22" s="3"/>
      <c r="Q22" s="3"/>
      <c r="S22" s="3"/>
      <c r="U22" s="3"/>
      <c r="W22" s="3"/>
      <c r="Y22" s="1"/>
      <c r="Z22" s="3"/>
      <c r="AA22" s="3"/>
    </row>
    <row r="23" spans="1:27" ht="21" x14ac:dyDescent="0.55000000000000004">
      <c r="A23" s="26"/>
      <c r="C23" s="3"/>
      <c r="E23" s="3"/>
      <c r="G23" s="3"/>
      <c r="I23" s="3"/>
      <c r="K23" s="3"/>
      <c r="M23" s="3"/>
      <c r="O23" s="3"/>
      <c r="Q23" s="3"/>
      <c r="S23" s="3"/>
      <c r="U23" s="3"/>
      <c r="W23" s="3"/>
      <c r="Y23" s="1"/>
      <c r="Z23" s="3"/>
      <c r="AA23" s="3"/>
    </row>
    <row r="24" spans="1:27" ht="21" x14ac:dyDescent="0.55000000000000004">
      <c r="A24" s="26"/>
      <c r="C24" s="3"/>
      <c r="E24" s="3"/>
      <c r="G24" s="3"/>
      <c r="I24" s="3"/>
      <c r="K24" s="3"/>
      <c r="M24" s="3"/>
      <c r="O24" s="3"/>
      <c r="Q24" s="3"/>
      <c r="S24" s="3"/>
      <c r="U24" s="3"/>
      <c r="W24" s="3"/>
      <c r="Y24" s="1"/>
      <c r="Z24" s="3"/>
      <c r="AA24" s="3"/>
    </row>
    <row r="25" spans="1:27" ht="21" x14ac:dyDescent="0.55000000000000004">
      <c r="A25" s="26"/>
      <c r="C25" s="3"/>
      <c r="E25" s="3"/>
      <c r="G25" s="3"/>
      <c r="I25" s="3"/>
      <c r="K25" s="3"/>
      <c r="M25" s="3"/>
      <c r="O25" s="3"/>
      <c r="Q25" s="3"/>
      <c r="S25" s="3"/>
      <c r="U25" s="3"/>
      <c r="W25" s="3"/>
      <c r="Y25" s="1"/>
      <c r="Z25" s="3"/>
      <c r="AA25" s="3"/>
    </row>
    <row r="26" spans="1:27" ht="21" x14ac:dyDescent="0.55000000000000004">
      <c r="A26" s="26"/>
      <c r="C26" s="3"/>
      <c r="E26" s="3"/>
      <c r="G26" s="3"/>
      <c r="I26" s="3"/>
      <c r="K26" s="3"/>
      <c r="M26" s="3"/>
      <c r="O26" s="3"/>
      <c r="Q26" s="3"/>
      <c r="S26" s="3"/>
      <c r="U26" s="3"/>
      <c r="W26" s="3"/>
      <c r="Y26" s="1"/>
      <c r="Z26" s="3"/>
      <c r="AA26" s="3"/>
    </row>
    <row r="27" spans="1:27" ht="21" x14ac:dyDescent="0.55000000000000004">
      <c r="A27" s="26"/>
      <c r="C27" s="3"/>
      <c r="E27" s="3"/>
      <c r="G27" s="3"/>
      <c r="I27" s="3"/>
      <c r="K27" s="3"/>
      <c r="M27" s="3"/>
      <c r="O27" s="3"/>
      <c r="Q27" s="3"/>
      <c r="S27" s="3"/>
      <c r="U27" s="3"/>
      <c r="W27" s="3"/>
      <c r="Y27" s="1"/>
      <c r="Z27" s="3"/>
      <c r="AA27" s="3"/>
    </row>
    <row r="28" spans="1:27" ht="21" x14ac:dyDescent="0.55000000000000004">
      <c r="A28" s="26"/>
      <c r="C28" s="3"/>
      <c r="E28" s="3"/>
      <c r="G28" s="3"/>
      <c r="I28" s="3"/>
      <c r="K28" s="3"/>
      <c r="M28" s="3"/>
      <c r="O28" s="3"/>
      <c r="Q28" s="3"/>
      <c r="S28" s="3"/>
      <c r="U28" s="3"/>
      <c r="W28" s="3"/>
      <c r="Y28" s="1"/>
      <c r="Z28" s="3"/>
      <c r="AA28" s="3"/>
    </row>
    <row r="29" spans="1:27" ht="21" x14ac:dyDescent="0.55000000000000004">
      <c r="A29" s="26"/>
      <c r="C29" s="3"/>
      <c r="E29" s="3"/>
      <c r="G29" s="3"/>
      <c r="I29" s="3"/>
      <c r="K29" s="3"/>
      <c r="M29" s="3"/>
      <c r="O29" s="3"/>
      <c r="Q29" s="3"/>
      <c r="S29" s="3"/>
      <c r="U29" s="3"/>
      <c r="W29" s="3"/>
      <c r="Y29" s="1"/>
      <c r="Z29" s="3"/>
      <c r="AA29" s="3"/>
    </row>
    <row r="30" spans="1:27" ht="21" x14ac:dyDescent="0.55000000000000004">
      <c r="A30" s="26"/>
      <c r="C30" s="3"/>
      <c r="E30" s="3"/>
      <c r="G30" s="6"/>
      <c r="I30" s="3"/>
      <c r="K30" s="3"/>
      <c r="M30" s="3"/>
      <c r="O30" s="3"/>
      <c r="Q30" s="3"/>
      <c r="S30" s="3"/>
      <c r="U30" s="3"/>
      <c r="W30" s="3"/>
      <c r="Y30" s="1"/>
      <c r="Z30" s="3"/>
      <c r="AA30" s="3"/>
    </row>
    <row r="31" spans="1:27" ht="21" x14ac:dyDescent="0.55000000000000004">
      <c r="A31" s="26"/>
      <c r="C31" s="3"/>
      <c r="E31" s="3"/>
      <c r="G31" s="6"/>
      <c r="I31" s="3"/>
      <c r="K31" s="3"/>
      <c r="M31" s="3"/>
      <c r="O31" s="3"/>
      <c r="Q31" s="3"/>
      <c r="S31" s="3"/>
      <c r="U31" s="3"/>
      <c r="W31" s="3"/>
      <c r="Y31" s="1"/>
      <c r="Z31" s="3"/>
      <c r="AA31" s="3"/>
    </row>
    <row r="32" spans="1:27" ht="21" x14ac:dyDescent="0.55000000000000004">
      <c r="A32" s="26"/>
      <c r="C32" s="3"/>
      <c r="E32" s="3"/>
      <c r="G32" s="3"/>
      <c r="I32" s="3"/>
      <c r="K32" s="3"/>
      <c r="M32" s="3"/>
      <c r="O32" s="3"/>
      <c r="Q32" s="3"/>
      <c r="S32" s="3"/>
      <c r="U32" s="3"/>
      <c r="W32" s="3"/>
      <c r="Y32" s="1"/>
      <c r="Z32" s="3"/>
      <c r="AA32" s="3"/>
    </row>
    <row r="33" spans="1:27" ht="21" x14ac:dyDescent="0.55000000000000004">
      <c r="A33" s="26"/>
      <c r="C33" s="3"/>
      <c r="E33" s="3"/>
      <c r="G33" s="3"/>
      <c r="I33" s="3"/>
      <c r="K33" s="3"/>
      <c r="M33" s="3"/>
      <c r="O33" s="3"/>
      <c r="Q33" s="3"/>
      <c r="S33" s="3"/>
      <c r="U33" s="3"/>
      <c r="W33" s="3"/>
      <c r="Y33" s="1"/>
      <c r="Z33" s="3"/>
      <c r="AA33" s="3"/>
    </row>
    <row r="34" spans="1:27" ht="21" x14ac:dyDescent="0.55000000000000004">
      <c r="A34" s="26"/>
      <c r="C34" s="3"/>
      <c r="E34" s="3"/>
      <c r="G34" s="3"/>
      <c r="I34" s="3"/>
      <c r="K34" s="3"/>
      <c r="M34" s="3"/>
      <c r="O34" s="3"/>
      <c r="Q34" s="3"/>
      <c r="S34" s="3"/>
      <c r="U34" s="3"/>
      <c r="W34" s="3"/>
      <c r="Y34" s="1"/>
      <c r="Z34" s="3"/>
      <c r="AA34" s="3"/>
    </row>
    <row r="35" spans="1:27" ht="21" x14ac:dyDescent="0.55000000000000004">
      <c r="A35" s="26"/>
      <c r="C35" s="3"/>
      <c r="E35" s="3"/>
      <c r="G35" s="3"/>
      <c r="I35" s="3"/>
      <c r="K35" s="3"/>
      <c r="M35" s="3"/>
      <c r="O35" s="3"/>
      <c r="Q35" s="3"/>
      <c r="S35" s="3"/>
      <c r="U35" s="3"/>
      <c r="W35" s="3"/>
      <c r="Y35" s="1"/>
      <c r="Z35" s="3"/>
      <c r="AA35" s="3"/>
    </row>
    <row r="36" spans="1:27" ht="21" x14ac:dyDescent="0.55000000000000004">
      <c r="A36" s="26"/>
      <c r="C36" s="3"/>
      <c r="G36" s="3"/>
      <c r="I36" s="3"/>
      <c r="K36" s="3"/>
      <c r="M36" s="3"/>
      <c r="O36" s="3"/>
      <c r="Q36" s="3"/>
      <c r="S36" s="3"/>
      <c r="U36" s="3"/>
      <c r="W36" s="3"/>
      <c r="Y36" s="1"/>
      <c r="Z36" s="3"/>
      <c r="AA36" s="3"/>
    </row>
    <row r="37" spans="1:27" ht="21" x14ac:dyDescent="0.55000000000000004">
      <c r="A37" s="26"/>
      <c r="C37" s="3"/>
      <c r="E37" s="3"/>
      <c r="G37" s="3"/>
      <c r="I37" s="3"/>
      <c r="K37" s="3"/>
      <c r="M37" s="3"/>
      <c r="O37" s="3"/>
      <c r="Q37" s="3"/>
      <c r="S37" s="3"/>
      <c r="U37" s="3"/>
      <c r="W37" s="3"/>
      <c r="Y37" s="1"/>
      <c r="Z37" s="3"/>
      <c r="AA37" s="3"/>
    </row>
    <row r="38" spans="1:27" ht="21" x14ac:dyDescent="0.55000000000000004">
      <c r="A38" s="26"/>
      <c r="C38" s="3"/>
      <c r="E38" s="3"/>
      <c r="G38" s="3"/>
      <c r="I38" s="3"/>
      <c r="K38" s="3"/>
      <c r="M38" s="3"/>
      <c r="O38" s="3"/>
      <c r="Q38" s="3"/>
      <c r="S38" s="3"/>
      <c r="U38" s="3"/>
      <c r="W38" s="3"/>
      <c r="Y38" s="1"/>
      <c r="Z38" s="3"/>
      <c r="AA38" s="3"/>
    </row>
    <row r="39" spans="1:27" ht="21" x14ac:dyDescent="0.55000000000000004">
      <c r="A39" s="26"/>
      <c r="C39" s="3"/>
      <c r="E39" s="3"/>
      <c r="G39" s="3"/>
      <c r="I39" s="3"/>
      <c r="K39" s="3"/>
      <c r="M39" s="3"/>
      <c r="O39" s="3"/>
      <c r="Q39" s="3"/>
      <c r="S39" s="3"/>
      <c r="U39" s="3"/>
      <c r="W39" s="3"/>
      <c r="Y39" s="1"/>
      <c r="Z39" s="3"/>
      <c r="AA39" s="3"/>
    </row>
    <row r="40" spans="1:27" ht="21" x14ac:dyDescent="0.55000000000000004">
      <c r="A40" s="26"/>
      <c r="C40" s="3"/>
      <c r="E40" s="3"/>
      <c r="G40" s="3"/>
      <c r="I40" s="3"/>
      <c r="K40" s="3"/>
      <c r="M40" s="3"/>
      <c r="O40" s="3"/>
      <c r="Q40" s="3"/>
      <c r="S40" s="3"/>
      <c r="U40" s="3"/>
      <c r="W40" s="3"/>
      <c r="Y40" s="1"/>
      <c r="Z40" s="3"/>
      <c r="AA40" s="3"/>
    </row>
    <row r="41" spans="1:27" ht="21" x14ac:dyDescent="0.55000000000000004">
      <c r="A41" s="26"/>
      <c r="C41" s="3"/>
      <c r="E41" s="3"/>
      <c r="G41" s="3"/>
      <c r="I41" s="3"/>
      <c r="K41" s="3"/>
      <c r="M41" s="3"/>
      <c r="O41" s="3"/>
      <c r="Q41" s="3"/>
      <c r="S41" s="3"/>
      <c r="U41" s="3"/>
      <c r="W41" s="3"/>
      <c r="Y41" s="1"/>
      <c r="Z41" s="3"/>
      <c r="AA41" s="3"/>
    </row>
    <row r="42" spans="1:27" ht="21" x14ac:dyDescent="0.55000000000000004">
      <c r="A42" s="26"/>
      <c r="C42" s="3"/>
      <c r="E42" s="3"/>
      <c r="G42" s="3"/>
      <c r="I42" s="3"/>
      <c r="K42" s="3"/>
      <c r="M42" s="3"/>
      <c r="O42" s="3"/>
      <c r="Q42" s="3"/>
      <c r="S42" s="3"/>
      <c r="U42" s="3"/>
      <c r="W42" s="3"/>
      <c r="Y42" s="1"/>
      <c r="Z42" s="3"/>
      <c r="AA42" s="3"/>
    </row>
    <row r="43" spans="1:27" ht="21" x14ac:dyDescent="0.55000000000000004">
      <c r="A43" s="26"/>
      <c r="C43" s="3"/>
      <c r="E43" s="3"/>
      <c r="G43" s="3"/>
      <c r="I43" s="3"/>
      <c r="K43" s="3"/>
      <c r="M43" s="3"/>
      <c r="O43" s="3"/>
      <c r="Q43" s="3"/>
      <c r="S43" s="3"/>
      <c r="U43" s="3"/>
      <c r="W43" s="3"/>
      <c r="Y43" s="1"/>
      <c r="Z43" s="3"/>
      <c r="AA43" s="3"/>
    </row>
    <row r="44" spans="1:27" ht="21" x14ac:dyDescent="0.55000000000000004">
      <c r="A44" s="26"/>
      <c r="C44" s="3"/>
      <c r="E44" s="3"/>
      <c r="G44" s="3"/>
      <c r="I44" s="3"/>
      <c r="K44" s="3"/>
      <c r="M44" s="3"/>
      <c r="O44" s="3"/>
      <c r="Q44" s="3"/>
      <c r="S44" s="3"/>
      <c r="U44" s="3"/>
      <c r="W44" s="3"/>
      <c r="Y44" s="1"/>
      <c r="Z44" s="3"/>
      <c r="AA44" s="3"/>
    </row>
    <row r="45" spans="1:27" x14ac:dyDescent="0.45">
      <c r="U45" s="3"/>
      <c r="Y45" s="1"/>
      <c r="Z45" s="3"/>
      <c r="AA45" s="3"/>
    </row>
    <row r="48" spans="1:27" x14ac:dyDescent="0.45">
      <c r="U48" s="3"/>
    </row>
    <row r="49" spans="23:23" x14ac:dyDescent="0.45">
      <c r="W49" s="3"/>
    </row>
  </sheetData>
  <mergeCells count="10">
    <mergeCell ref="A2:G2"/>
    <mergeCell ref="A1:G1"/>
    <mergeCell ref="A5"/>
    <mergeCell ref="C5"/>
    <mergeCell ref="E5"/>
    <mergeCell ref="G5"/>
    <mergeCell ref="A3:G3"/>
    <mergeCell ref="A4:V4"/>
    <mergeCell ref="H3:N3"/>
    <mergeCell ref="O3:S3"/>
  </mergeCells>
  <printOptions horizontalCentered="1"/>
  <pageMargins left="0" right="0" top="0.39370078740157483" bottom="0.74803149606299213" header="0" footer="0.19685039370078741"/>
  <pageSetup paperSize="9" firstPageNumber="7" orientation="landscape" useFirstPageNumber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9" tint="0.79998168889431442"/>
  </sheetPr>
  <dimension ref="A1:Z17"/>
  <sheetViews>
    <sheetView rightToLeft="1" showWhiteSpace="0" view="pageBreakPreview" zoomScale="80" zoomScaleNormal="70" zoomScaleSheetLayoutView="80" zoomScalePageLayoutView="70" workbookViewId="0">
      <selection activeCell="E32" sqref="E32"/>
    </sheetView>
  </sheetViews>
  <sheetFormatPr defaultColWidth="9.125" defaultRowHeight="20.25" x14ac:dyDescent="0.5"/>
  <cols>
    <col min="1" max="1" width="33.125" style="87" bestFit="1" customWidth="1"/>
    <col min="2" max="2" width="1" style="38" customWidth="1"/>
    <col min="3" max="3" width="14.75" style="39" bestFit="1" customWidth="1"/>
    <col min="4" max="4" width="1" style="39" customWidth="1"/>
    <col min="5" max="5" width="23.375" style="39" bestFit="1" customWidth="1"/>
    <col min="6" max="6" width="1" style="39" customWidth="1"/>
    <col min="7" max="7" width="23.625" style="39" bestFit="1" customWidth="1"/>
    <col min="8" max="8" width="1" style="39" customWidth="1"/>
    <col min="9" max="9" width="23.875" style="39" customWidth="1"/>
    <col min="10" max="10" width="1" style="39" customWidth="1"/>
    <col min="11" max="11" width="18" style="39" bestFit="1" customWidth="1"/>
    <col min="12" max="12" width="1" style="39" customWidth="1"/>
    <col min="13" max="13" width="24.625" style="39" bestFit="1" customWidth="1"/>
    <col min="14" max="14" width="1" style="39" customWidth="1"/>
    <col min="15" max="15" width="23.875" style="39" bestFit="1" customWidth="1"/>
    <col min="16" max="16" width="1" style="39" customWidth="1"/>
    <col min="17" max="17" width="24.125" style="39" customWidth="1"/>
    <col min="18" max="18" width="6.375" style="38" customWidth="1"/>
    <col min="19" max="19" width="26" style="38" hidden="1" customWidth="1"/>
    <col min="20" max="20" width="32.875" style="41" bestFit="1" customWidth="1"/>
    <col min="21" max="21" width="23.625" style="41" customWidth="1"/>
    <col min="22" max="22" width="17.25" style="41" bestFit="1" customWidth="1"/>
    <col min="23" max="23" width="22" style="38" customWidth="1"/>
    <col min="24" max="24" width="21.125" style="41" bestFit="1" customWidth="1"/>
    <col min="25" max="25" width="35.375" style="38" customWidth="1"/>
    <col min="26" max="26" width="17.625" style="38" customWidth="1"/>
    <col min="27" max="29" width="9.125" style="38"/>
    <col min="30" max="30" width="0" style="38" hidden="1" customWidth="1"/>
    <col min="31" max="16384" width="9.125" style="38"/>
  </cols>
  <sheetData>
    <row r="1" spans="1:26" ht="21.75" x14ac:dyDescent="0.5">
      <c r="A1" s="148" t="str">
        <f>'جمع درآمدها'!$A$1</f>
        <v>صندوق  سرمایه‌گذاری جسورانه پیشرفت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</row>
    <row r="2" spans="1:26" ht="21.75" x14ac:dyDescent="0.5">
      <c r="A2" s="153" t="s">
        <v>56</v>
      </c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  <c r="P2" s="153"/>
      <c r="Q2" s="153"/>
    </row>
    <row r="3" spans="1:26" ht="21.75" x14ac:dyDescent="0.5">
      <c r="A3" s="153" t="str">
        <f>'جمع درآمدها'!$A$3</f>
        <v>ماه منتهی به 1401/05/31</v>
      </c>
      <c r="B3" s="153"/>
      <c r="C3" s="153"/>
      <c r="D3" s="153"/>
      <c r="E3" s="153"/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</row>
    <row r="4" spans="1:26" ht="19.5" customHeight="1" x14ac:dyDescent="0.5">
      <c r="A4" s="152" t="s">
        <v>39</v>
      </c>
      <c r="B4" s="152"/>
      <c r="C4" s="152"/>
      <c r="D4" s="152"/>
      <c r="E4" s="152"/>
      <c r="F4" s="152"/>
      <c r="G4" s="152"/>
      <c r="H4" s="152"/>
    </row>
    <row r="5" spans="1:26" ht="18" customHeight="1" x14ac:dyDescent="0.5">
      <c r="A5" s="150" t="s">
        <v>1</v>
      </c>
      <c r="B5" s="39"/>
      <c r="C5" s="149" t="s">
        <v>20</v>
      </c>
      <c r="D5" s="149" t="s">
        <v>20</v>
      </c>
      <c r="E5" s="149" t="s">
        <v>20</v>
      </c>
      <c r="F5" s="149" t="s">
        <v>20</v>
      </c>
      <c r="G5" s="149" t="s">
        <v>20</v>
      </c>
      <c r="H5" s="149" t="s">
        <v>20</v>
      </c>
      <c r="I5" s="149" t="s">
        <v>20</v>
      </c>
      <c r="K5" s="149" t="str">
        <f>'سود اوراق بهادار و سپرده بانکی '!$O$5</f>
        <v>1401/05/31</v>
      </c>
      <c r="L5" s="149"/>
      <c r="M5" s="149"/>
      <c r="N5" s="149"/>
      <c r="O5" s="149"/>
      <c r="P5" s="149"/>
      <c r="Q5" s="149"/>
    </row>
    <row r="6" spans="1:26" ht="21.75" x14ac:dyDescent="0.5">
      <c r="A6" s="151" t="s">
        <v>1</v>
      </c>
      <c r="B6" s="39"/>
      <c r="C6" s="11" t="s">
        <v>4</v>
      </c>
      <c r="E6" s="149" t="s">
        <v>26</v>
      </c>
      <c r="G6" s="149" t="s">
        <v>27</v>
      </c>
      <c r="I6" s="22" t="s">
        <v>28</v>
      </c>
      <c r="K6" s="149" t="s">
        <v>4</v>
      </c>
      <c r="M6" s="149" t="s">
        <v>26</v>
      </c>
      <c r="O6" s="149" t="s">
        <v>27</v>
      </c>
      <c r="Q6" s="22" t="s">
        <v>28</v>
      </c>
    </row>
    <row r="7" spans="1:26" ht="21" x14ac:dyDescent="0.55000000000000004">
      <c r="A7" s="133" t="s">
        <v>63</v>
      </c>
      <c r="B7" s="134"/>
      <c r="C7" s="135">
        <v>0</v>
      </c>
      <c r="D7" s="134"/>
      <c r="E7" s="135">
        <v>0</v>
      </c>
      <c r="F7" s="134"/>
      <c r="G7" s="135">
        <v>0</v>
      </c>
      <c r="H7" s="134"/>
      <c r="I7" s="135">
        <v>0</v>
      </c>
      <c r="J7" s="134"/>
      <c r="K7" s="135">
        <v>38186025</v>
      </c>
      <c r="L7" s="134"/>
      <c r="M7" s="135">
        <v>496392827075</v>
      </c>
      <c r="N7" s="134"/>
      <c r="O7" s="135">
        <v>483344432423</v>
      </c>
      <c r="P7" s="134"/>
      <c r="Q7" s="135">
        <v>12978681404</v>
      </c>
    </row>
    <row r="8" spans="1:26" ht="21" customHeight="1" x14ac:dyDescent="0.5">
      <c r="A8" s="90" t="s">
        <v>47</v>
      </c>
      <c r="B8" s="39"/>
      <c r="E8" s="19">
        <f>SUM(E7:E7)</f>
        <v>0</v>
      </c>
      <c r="F8" s="18"/>
      <c r="G8" s="19">
        <f>SUM(G7:G7)</f>
        <v>0</v>
      </c>
      <c r="H8" s="18">
        <f>SUM(H7:H7)</f>
        <v>0</v>
      </c>
      <c r="I8" s="19">
        <f>SUM(I7:I7)</f>
        <v>0</v>
      </c>
      <c r="J8" s="18"/>
      <c r="K8" s="18"/>
      <c r="L8" s="18"/>
      <c r="M8" s="19">
        <f>SUM(M7:M7)</f>
        <v>496392827075</v>
      </c>
      <c r="N8" s="18">
        <f>SUM(N7:N7)</f>
        <v>0</v>
      </c>
      <c r="O8" s="19">
        <f>SUM(O7:O7)</f>
        <v>483344432423</v>
      </c>
      <c r="P8" s="18">
        <f>SUM(P7:P7)</f>
        <v>0</v>
      </c>
      <c r="Q8" s="19">
        <f>SUM(Q7:Q7)</f>
        <v>12978681404</v>
      </c>
      <c r="R8" s="40"/>
      <c r="S8" s="41"/>
      <c r="U8" s="124"/>
      <c r="V8" s="124"/>
      <c r="W8" s="29"/>
      <c r="X8" s="124"/>
      <c r="Y8" s="43"/>
      <c r="Z8" s="43"/>
    </row>
    <row r="9" spans="1:26" x14ac:dyDescent="0.5">
      <c r="A9" s="91"/>
      <c r="B9" s="45"/>
      <c r="C9" s="44"/>
      <c r="D9" s="44"/>
      <c r="E9" s="44"/>
      <c r="F9" s="44"/>
      <c r="G9" s="44"/>
      <c r="H9" s="44"/>
      <c r="I9" s="44"/>
      <c r="J9" s="46"/>
      <c r="K9" s="46"/>
      <c r="L9" s="46"/>
      <c r="M9" s="46"/>
      <c r="N9" s="46"/>
      <c r="O9" s="46"/>
      <c r="P9" s="46"/>
      <c r="Q9" s="44">
        <v>218726211371</v>
      </c>
      <c r="S9" s="39"/>
    </row>
    <row r="10" spans="1:26" ht="21.75" x14ac:dyDescent="0.5">
      <c r="A10" s="89"/>
      <c r="B10" s="21"/>
      <c r="C10" s="21"/>
      <c r="D10" s="21"/>
      <c r="E10" s="21"/>
      <c r="F10" s="21"/>
      <c r="G10" s="21"/>
      <c r="H10" s="21"/>
      <c r="I10" s="44"/>
      <c r="J10" s="21"/>
      <c r="K10" s="21"/>
      <c r="L10" s="21"/>
      <c r="M10" s="21"/>
      <c r="N10" s="21"/>
      <c r="O10" s="109"/>
      <c r="P10" s="21"/>
      <c r="Q10" s="44">
        <v>3317742229</v>
      </c>
      <c r="S10" s="39"/>
    </row>
    <row r="11" spans="1:26" ht="21.75" x14ac:dyDescent="0.5">
      <c r="A11" s="89"/>
      <c r="B11" s="21"/>
      <c r="C11" s="21"/>
      <c r="D11" s="21"/>
      <c r="E11" s="21"/>
      <c r="F11" s="21"/>
      <c r="G11" s="21"/>
      <c r="H11" s="21"/>
      <c r="I11" s="44"/>
      <c r="J11" s="21"/>
      <c r="K11" s="21"/>
      <c r="L11" s="21"/>
      <c r="M11" s="21"/>
      <c r="N11" s="21"/>
      <c r="O11" s="129"/>
      <c r="P11" s="21"/>
      <c r="Q11" s="44">
        <v>2747602379</v>
      </c>
    </row>
    <row r="12" spans="1:26" ht="21.75" x14ac:dyDescent="0.5">
      <c r="A12" s="89"/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109"/>
      <c r="P12" s="21"/>
      <c r="Q12" s="81">
        <f>Q9-Q10-Q11</f>
        <v>212660866763</v>
      </c>
    </row>
    <row r="13" spans="1:26" ht="21.75" x14ac:dyDescent="0.5">
      <c r="A13" s="89"/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109"/>
      <c r="P13" s="21"/>
      <c r="Q13" s="99">
        <f>Q8-Q12</f>
        <v>-199682185359</v>
      </c>
    </row>
    <row r="14" spans="1:26" ht="21.75" x14ac:dyDescent="0.55000000000000004">
      <c r="A14" s="92"/>
      <c r="B14" s="47"/>
      <c r="C14" s="44"/>
      <c r="D14" s="44"/>
      <c r="E14" s="48"/>
      <c r="F14" s="49"/>
      <c r="G14" s="48"/>
      <c r="H14" s="49"/>
      <c r="I14" s="21"/>
      <c r="J14" s="49"/>
      <c r="K14" s="48"/>
      <c r="L14" s="49"/>
      <c r="M14" s="48"/>
      <c r="N14" s="49"/>
      <c r="O14" s="48"/>
      <c r="P14" s="49"/>
      <c r="Q14" s="109">
        <v>182282820</v>
      </c>
    </row>
    <row r="15" spans="1:26" ht="21.75" x14ac:dyDescent="0.5">
      <c r="A15" s="93"/>
      <c r="B15" s="47"/>
      <c r="C15" s="44"/>
      <c r="D15" s="44"/>
      <c r="E15" s="44"/>
      <c r="F15" s="44"/>
      <c r="G15" s="44"/>
      <c r="H15" s="44"/>
      <c r="I15" s="21"/>
      <c r="J15" s="44"/>
      <c r="K15" s="44"/>
      <c r="L15" s="44"/>
      <c r="M15" s="44"/>
      <c r="N15" s="44"/>
      <c r="O15" s="44"/>
      <c r="P15" s="44"/>
      <c r="Q15" s="108">
        <f>Q13+Q14</f>
        <v>-199499902539</v>
      </c>
    </row>
    <row r="16" spans="1:26" ht="21.75" x14ac:dyDescent="0.55000000000000004">
      <c r="I16" s="48"/>
      <c r="Q16" s="48">
        <v>21500000</v>
      </c>
    </row>
    <row r="17" spans="9:17" x14ac:dyDescent="0.5">
      <c r="I17" s="44"/>
      <c r="M17" s="41"/>
      <c r="Q17" s="44">
        <f>Q15+Q16</f>
        <v>-199478402539</v>
      </c>
    </row>
  </sheetData>
  <mergeCells count="12">
    <mergeCell ref="A1:Q1"/>
    <mergeCell ref="K5:Q5"/>
    <mergeCell ref="A5:A6"/>
    <mergeCell ref="K6"/>
    <mergeCell ref="E6"/>
    <mergeCell ref="G6"/>
    <mergeCell ref="C5:I5"/>
    <mergeCell ref="M6"/>
    <mergeCell ref="A4:H4"/>
    <mergeCell ref="O6"/>
    <mergeCell ref="A3:Q3"/>
    <mergeCell ref="A2:Q2"/>
  </mergeCells>
  <printOptions horizontalCentered="1"/>
  <pageMargins left="0" right="0" top="0.39370078740157483" bottom="0.74803149606299213" header="0" footer="0.19685039370078741"/>
  <pageSetup paperSize="9" scale="50" firstPageNumber="13" orientation="landscape" useFirstPageNumber="1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9" tint="0.79998168889431442"/>
  </sheetPr>
  <dimension ref="A1:AA66"/>
  <sheetViews>
    <sheetView rightToLeft="1" view="pageBreakPreview" zoomScale="70" zoomScaleNormal="70" zoomScaleSheetLayoutView="70" zoomScalePageLayoutView="50" workbookViewId="0">
      <pane xSplit="1" topLeftCell="J1" activePane="topRight" state="frozen"/>
      <selection activeCell="K36" sqref="K36"/>
      <selection pane="topRight" activeCell="O32" sqref="O32"/>
    </sheetView>
  </sheetViews>
  <sheetFormatPr defaultColWidth="9.125" defaultRowHeight="21" customHeight="1" x14ac:dyDescent="0.55000000000000004"/>
  <cols>
    <col min="1" max="1" width="37.625" style="95" customWidth="1"/>
    <col min="2" max="2" width="1.25" style="52" customWidth="1"/>
    <col min="3" max="3" width="20.75" style="52" bestFit="1" customWidth="1"/>
    <col min="4" max="4" width="0.75" style="52" customWidth="1"/>
    <col min="5" max="5" width="22.625" style="52" customWidth="1"/>
    <col min="6" max="6" width="1.25" style="52" customWidth="1"/>
    <col min="7" max="7" width="21.625" style="52" bestFit="1" customWidth="1"/>
    <col min="8" max="8" width="0.875" style="52" customWidth="1"/>
    <col min="9" max="9" width="24" style="52" customWidth="1"/>
    <col min="10" max="10" width="1.75" style="52" customWidth="1"/>
    <col min="11" max="11" width="15.125" style="52" customWidth="1"/>
    <col min="12" max="12" width="1" style="52" customWidth="1"/>
    <col min="13" max="13" width="22.75" style="52" bestFit="1" customWidth="1"/>
    <col min="14" max="14" width="1" style="52" customWidth="1"/>
    <col min="15" max="15" width="23.25" style="52" customWidth="1"/>
    <col min="16" max="16" width="1.75" style="52" customWidth="1"/>
    <col min="17" max="17" width="23.125" style="52" bestFit="1" customWidth="1"/>
    <col min="18" max="18" width="1.75" style="52" customWidth="1"/>
    <col min="19" max="19" width="23.375" style="52" bestFit="1" customWidth="1"/>
    <col min="20" max="20" width="1.75" style="52" customWidth="1"/>
    <col min="21" max="21" width="14.875" style="8" customWidth="1"/>
    <col min="22" max="22" width="1.25" style="52" customWidth="1"/>
    <col min="23" max="23" width="31.375" style="52" bestFit="1" customWidth="1"/>
    <col min="24" max="24" width="20.125" style="52" bestFit="1" customWidth="1"/>
    <col min="25" max="25" width="10.25" style="52" customWidth="1"/>
    <col min="26" max="26" width="1.25" style="52" customWidth="1"/>
    <col min="27" max="27" width="19.875" style="52" bestFit="1" customWidth="1"/>
    <col min="28" max="28" width="11.375" style="52" customWidth="1"/>
    <col min="29" max="31" width="21" style="52" customWidth="1"/>
    <col min="32" max="32" width="9.125" style="52"/>
    <col min="33" max="33" width="9.25" style="52" bestFit="1" customWidth="1"/>
    <col min="34" max="34" width="9.125" style="52"/>
    <col min="35" max="35" width="12.125" style="52" bestFit="1" customWidth="1"/>
    <col min="36" max="36" width="9.125" style="52"/>
    <col min="37" max="37" width="16.25" style="52" bestFit="1" customWidth="1"/>
    <col min="38" max="38" width="9.125" style="52"/>
    <col min="39" max="39" width="16.25" style="52" bestFit="1" customWidth="1"/>
    <col min="40" max="40" width="9.125" style="52"/>
    <col min="41" max="41" width="15" style="52" bestFit="1" customWidth="1"/>
    <col min="42" max="16384" width="9.125" style="52"/>
  </cols>
  <sheetData>
    <row r="1" spans="1:27" ht="21" customHeight="1" x14ac:dyDescent="0.55000000000000004">
      <c r="A1" s="155" t="str">
        <f>'جمع درآمدها'!A1:G1</f>
        <v>صندوق  سرمایه‌گذاری جسورانه پیشرفت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5"/>
      <c r="P1" s="155"/>
      <c r="Q1" s="155"/>
      <c r="R1" s="155"/>
      <c r="S1" s="155"/>
      <c r="T1" s="155"/>
      <c r="U1" s="155"/>
    </row>
    <row r="2" spans="1:27" ht="21" customHeight="1" x14ac:dyDescent="0.55000000000000004">
      <c r="A2" s="155" t="s">
        <v>56</v>
      </c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55"/>
      <c r="P2" s="155"/>
      <c r="Q2" s="155"/>
      <c r="R2" s="155"/>
      <c r="S2" s="155"/>
      <c r="T2" s="155"/>
      <c r="U2" s="155"/>
      <c r="W2" s="53">
        <v>1575294971759</v>
      </c>
    </row>
    <row r="3" spans="1:27" ht="21.75" customHeight="1" x14ac:dyDescent="0.55000000000000004">
      <c r="A3" s="155" t="str">
        <f>'درآمد ناشی از فروش '!$A$3</f>
        <v>ماه منتهی به 1401/05/31</v>
      </c>
      <c r="B3" s="155"/>
      <c r="C3" s="155"/>
      <c r="D3" s="155"/>
      <c r="E3" s="155"/>
      <c r="F3" s="155"/>
      <c r="G3" s="155"/>
      <c r="H3" s="155"/>
      <c r="I3" s="155"/>
      <c r="J3" s="155"/>
      <c r="K3" s="155"/>
      <c r="L3" s="155"/>
      <c r="M3" s="155"/>
      <c r="N3" s="155"/>
      <c r="O3" s="155"/>
      <c r="P3" s="155"/>
      <c r="Q3" s="155"/>
      <c r="R3" s="155"/>
      <c r="S3" s="155"/>
      <c r="T3" s="155"/>
      <c r="U3" s="155"/>
    </row>
    <row r="4" spans="1:27" ht="28.5" customHeight="1" x14ac:dyDescent="0.75">
      <c r="A4" s="154" t="s">
        <v>40</v>
      </c>
      <c r="B4" s="154"/>
      <c r="C4" s="154"/>
      <c r="D4" s="154"/>
      <c r="E4" s="154"/>
      <c r="F4" s="154"/>
      <c r="G4" s="154"/>
      <c r="H4" s="154"/>
      <c r="I4" s="154"/>
      <c r="J4" s="154"/>
      <c r="K4" s="154"/>
      <c r="L4" s="154"/>
      <c r="M4" s="154"/>
      <c r="N4" s="154"/>
      <c r="O4" s="154"/>
      <c r="P4" s="154"/>
      <c r="Q4" s="154"/>
      <c r="R4" s="154"/>
    </row>
    <row r="5" spans="1:27" ht="21" customHeight="1" x14ac:dyDescent="0.55000000000000004">
      <c r="A5" s="156" t="s">
        <v>1</v>
      </c>
      <c r="C5" s="158" t="s">
        <v>20</v>
      </c>
      <c r="D5" s="158" t="s">
        <v>20</v>
      </c>
      <c r="E5" s="158" t="s">
        <v>20</v>
      </c>
      <c r="F5" s="158" t="s">
        <v>20</v>
      </c>
      <c r="G5" s="158" t="s">
        <v>20</v>
      </c>
      <c r="H5" s="158" t="s">
        <v>20</v>
      </c>
      <c r="I5" s="158" t="s">
        <v>20</v>
      </c>
      <c r="J5" s="158" t="s">
        <v>20</v>
      </c>
      <c r="K5" s="158" t="s">
        <v>20</v>
      </c>
      <c r="M5" s="158" t="str">
        <f>'درآمد ناشی از فروش '!$K$5</f>
        <v>1401/05/31</v>
      </c>
      <c r="N5" s="158"/>
      <c r="O5" s="158"/>
      <c r="P5" s="158"/>
      <c r="Q5" s="158"/>
      <c r="R5" s="158"/>
      <c r="S5" s="158"/>
      <c r="T5" s="158"/>
      <c r="U5" s="158"/>
    </row>
    <row r="6" spans="1:27" ht="19.5" customHeight="1" x14ac:dyDescent="0.55000000000000004">
      <c r="A6" s="157" t="s">
        <v>1</v>
      </c>
      <c r="C6" s="73" t="s">
        <v>29</v>
      </c>
      <c r="E6" s="158" t="s">
        <v>30</v>
      </c>
      <c r="G6" s="158" t="s">
        <v>31</v>
      </c>
      <c r="I6" s="158" t="s">
        <v>15</v>
      </c>
      <c r="K6" s="160" t="s">
        <v>32</v>
      </c>
      <c r="M6" s="158" t="s">
        <v>29</v>
      </c>
      <c r="O6" s="158" t="s">
        <v>30</v>
      </c>
      <c r="Q6" s="158" t="s">
        <v>31</v>
      </c>
      <c r="S6" s="158" t="s">
        <v>15</v>
      </c>
      <c r="U6" s="159" t="s">
        <v>32</v>
      </c>
    </row>
    <row r="7" spans="1:27" ht="21" customHeight="1" x14ac:dyDescent="0.55000000000000004">
      <c r="A7" s="94" t="s">
        <v>63</v>
      </c>
      <c r="C7" s="25">
        <v>0</v>
      </c>
      <c r="D7" s="77"/>
      <c r="E7" s="25">
        <v>0</v>
      </c>
      <c r="F7" s="77"/>
      <c r="G7" s="107">
        <v>0</v>
      </c>
      <c r="H7" s="25"/>
      <c r="I7" s="107">
        <v>0</v>
      </c>
      <c r="J7" s="77"/>
      <c r="K7" s="78">
        <f>I7/$W$2</f>
        <v>0</v>
      </c>
      <c r="L7" s="77"/>
      <c r="M7" s="25">
        <v>0</v>
      </c>
      <c r="N7" s="25"/>
      <c r="O7" s="25">
        <v>0</v>
      </c>
      <c r="P7" s="25"/>
      <c r="Q7" s="107">
        <v>12978681404</v>
      </c>
      <c r="R7" s="25"/>
      <c r="S7" s="107">
        <v>12978681404</v>
      </c>
      <c r="T7" s="77"/>
      <c r="U7" s="78">
        <f>S7/$W$2</f>
        <v>8.2388896280852046E-3</v>
      </c>
      <c r="W7" s="56"/>
      <c r="X7" s="55"/>
      <c r="Z7" s="57">
        <v>24002352629364</v>
      </c>
      <c r="AA7" s="55"/>
    </row>
    <row r="8" spans="1:27" ht="21" customHeight="1" x14ac:dyDescent="0.6">
      <c r="A8" s="105"/>
      <c r="B8" s="76"/>
      <c r="C8" s="59">
        <f>SUM(C7)</f>
        <v>0</v>
      </c>
      <c r="D8" s="72">
        <v>0</v>
      </c>
      <c r="E8" s="59">
        <f t="shared" ref="E8:T8" si="0">SUM(E7)</f>
        <v>0</v>
      </c>
      <c r="F8" s="72">
        <f t="shared" si="0"/>
        <v>0</v>
      </c>
      <c r="G8" s="59">
        <f t="shared" si="0"/>
        <v>0</v>
      </c>
      <c r="H8" s="72">
        <f t="shared" si="0"/>
        <v>0</v>
      </c>
      <c r="I8" s="59">
        <f t="shared" si="0"/>
        <v>0</v>
      </c>
      <c r="J8" s="59">
        <f t="shared" si="0"/>
        <v>0</v>
      </c>
      <c r="K8" s="104">
        <f>SUM(K7)</f>
        <v>0</v>
      </c>
      <c r="L8" s="72">
        <f t="shared" si="0"/>
        <v>0</v>
      </c>
      <c r="M8" s="59">
        <f t="shared" si="0"/>
        <v>0</v>
      </c>
      <c r="N8" s="72">
        <f t="shared" si="0"/>
        <v>0</v>
      </c>
      <c r="O8" s="59">
        <f t="shared" si="0"/>
        <v>0</v>
      </c>
      <c r="P8" s="72">
        <f t="shared" si="0"/>
        <v>0</v>
      </c>
      <c r="Q8" s="59">
        <f t="shared" si="0"/>
        <v>12978681404</v>
      </c>
      <c r="R8" s="75">
        <f t="shared" si="0"/>
        <v>0</v>
      </c>
      <c r="S8" s="59">
        <f t="shared" si="0"/>
        <v>12978681404</v>
      </c>
      <c r="T8" s="76">
        <f t="shared" si="0"/>
        <v>0</v>
      </c>
      <c r="U8" s="104">
        <f>SUM(U7)</f>
        <v>8.2388896280852046E-3</v>
      </c>
      <c r="W8" s="57"/>
      <c r="X8" s="55"/>
      <c r="Y8" s="58"/>
      <c r="Z8" s="57"/>
      <c r="AA8" s="57"/>
    </row>
    <row r="9" spans="1:27" ht="21" customHeight="1" x14ac:dyDescent="0.6">
      <c r="E9" s="72"/>
      <c r="I9" s="57"/>
      <c r="O9" s="57"/>
      <c r="Q9" s="57"/>
      <c r="U9" s="52"/>
      <c r="W9" s="57"/>
      <c r="X9" s="55"/>
      <c r="Y9" s="58"/>
      <c r="Z9" s="57"/>
      <c r="AA9" s="57"/>
    </row>
    <row r="10" spans="1:27" ht="21" customHeight="1" x14ac:dyDescent="0.55000000000000004">
      <c r="C10" s="55"/>
      <c r="E10" s="55"/>
      <c r="I10" s="57"/>
      <c r="O10" s="55"/>
      <c r="Q10" s="57"/>
      <c r="W10" s="57"/>
      <c r="X10" s="55"/>
      <c r="Y10" s="58"/>
      <c r="Z10" s="57"/>
      <c r="AA10" s="57"/>
    </row>
    <row r="11" spans="1:27" ht="21" customHeight="1" x14ac:dyDescent="0.55000000000000004">
      <c r="G11" s="55"/>
      <c r="I11" s="57"/>
      <c r="O11" s="57"/>
      <c r="W11" s="57"/>
      <c r="X11" s="55"/>
      <c r="Y11" s="58"/>
      <c r="Z11" s="57"/>
      <c r="AA11" s="57"/>
    </row>
    <row r="12" spans="1:27" ht="21" customHeight="1" x14ac:dyDescent="0.55000000000000004">
      <c r="I12" s="57"/>
      <c r="O12" s="55"/>
      <c r="W12" s="57"/>
      <c r="X12" s="55"/>
      <c r="Y12" s="58"/>
      <c r="Z12" s="57"/>
      <c r="AA12" s="57"/>
    </row>
    <row r="13" spans="1:27" ht="21" customHeight="1" x14ac:dyDescent="0.55000000000000004">
      <c r="O13" s="110"/>
      <c r="W13" s="57"/>
      <c r="X13" s="55"/>
      <c r="Y13" s="58"/>
      <c r="Z13" s="57"/>
      <c r="AA13" s="57"/>
    </row>
    <row r="14" spans="1:27" ht="21" customHeight="1" x14ac:dyDescent="0.55000000000000004">
      <c r="O14" s="55"/>
      <c r="W14" s="57"/>
      <c r="X14" s="55"/>
      <c r="Y14" s="58"/>
      <c r="Z14" s="57"/>
      <c r="AA14" s="57"/>
    </row>
    <row r="15" spans="1:27" ht="21" customHeight="1" x14ac:dyDescent="0.55000000000000004">
      <c r="I15" s="57"/>
      <c r="O15" s="78"/>
      <c r="P15" s="78"/>
      <c r="W15" s="57"/>
      <c r="X15" s="55"/>
      <c r="Y15" s="58"/>
      <c r="Z15" s="57"/>
      <c r="AA15" s="57"/>
    </row>
    <row r="16" spans="1:27" ht="21" customHeight="1" x14ac:dyDescent="0.55000000000000004">
      <c r="I16" s="57"/>
      <c r="W16" s="57"/>
      <c r="X16" s="55"/>
      <c r="Y16" s="58"/>
      <c r="Z16" s="57"/>
      <c r="AA16" s="57"/>
    </row>
    <row r="17" spans="3:27" ht="21" customHeight="1" x14ac:dyDescent="0.55000000000000004">
      <c r="C17" s="57"/>
      <c r="W17" s="57"/>
      <c r="X17" s="55"/>
      <c r="Y17" s="58"/>
      <c r="Z17" s="57"/>
      <c r="AA17" s="57"/>
    </row>
    <row r="18" spans="3:27" ht="21" customHeight="1" x14ac:dyDescent="0.55000000000000004">
      <c r="C18" s="57"/>
      <c r="E18" s="57"/>
      <c r="Q18" s="57"/>
      <c r="W18" s="57"/>
      <c r="X18" s="55"/>
      <c r="Y18" s="58"/>
      <c r="Z18" s="57"/>
      <c r="AA18" s="57"/>
    </row>
    <row r="19" spans="3:27" ht="21" customHeight="1" x14ac:dyDescent="0.55000000000000004">
      <c r="C19" s="57"/>
      <c r="Q19" s="57"/>
      <c r="W19" s="57"/>
      <c r="X19" s="55"/>
      <c r="Y19" s="58"/>
      <c r="Z19" s="57"/>
      <c r="AA19" s="57"/>
    </row>
    <row r="20" spans="3:27" ht="21" customHeight="1" x14ac:dyDescent="0.55000000000000004">
      <c r="C20" s="57"/>
      <c r="I20" s="57"/>
      <c r="Q20" s="57"/>
      <c r="W20" s="57"/>
      <c r="X20" s="55"/>
      <c r="Y20" s="58"/>
      <c r="Z20" s="57"/>
      <c r="AA20" s="57"/>
    </row>
    <row r="21" spans="3:27" ht="21" customHeight="1" x14ac:dyDescent="0.55000000000000004">
      <c r="C21" s="57"/>
      <c r="W21" s="57"/>
      <c r="X21" s="55"/>
      <c r="Y21" s="58"/>
      <c r="Z21" s="57"/>
      <c r="AA21" s="57"/>
    </row>
    <row r="22" spans="3:27" ht="21" customHeight="1" x14ac:dyDescent="0.55000000000000004">
      <c r="C22" s="57"/>
      <c r="E22" s="110"/>
      <c r="W22" s="57"/>
      <c r="X22" s="55"/>
      <c r="Y22" s="58"/>
      <c r="Z22" s="57"/>
      <c r="AA22" s="57"/>
    </row>
    <row r="23" spans="3:27" ht="21" customHeight="1" x14ac:dyDescent="0.55000000000000004">
      <c r="C23" s="57"/>
      <c r="I23" s="57"/>
      <c r="W23" s="57"/>
      <c r="X23" s="55"/>
      <c r="Y23" s="58"/>
      <c r="Z23" s="57"/>
      <c r="AA23" s="57"/>
    </row>
    <row r="24" spans="3:27" ht="21" customHeight="1" x14ac:dyDescent="0.55000000000000004">
      <c r="C24" s="57"/>
      <c r="W24" s="57"/>
      <c r="X24" s="55"/>
      <c r="Y24" s="58"/>
      <c r="Z24" s="57"/>
      <c r="AA24" s="57"/>
    </row>
    <row r="25" spans="3:27" ht="21" customHeight="1" x14ac:dyDescent="0.55000000000000004">
      <c r="Q25" s="57"/>
      <c r="W25" s="56"/>
      <c r="X25" s="55"/>
      <c r="Y25" s="60"/>
      <c r="Z25" s="57"/>
      <c r="AA25" s="57"/>
    </row>
    <row r="26" spans="3:27" ht="21" customHeight="1" x14ac:dyDescent="0.55000000000000004">
      <c r="I26" s="57"/>
      <c r="W26" s="56"/>
      <c r="X26" s="55"/>
    </row>
    <row r="27" spans="3:27" ht="21" customHeight="1" x14ac:dyDescent="0.55000000000000004">
      <c r="W27" s="56"/>
      <c r="X27" s="55"/>
    </row>
    <row r="28" spans="3:27" ht="21" customHeight="1" x14ac:dyDescent="0.55000000000000004">
      <c r="W28" s="56"/>
      <c r="X28" s="55"/>
    </row>
    <row r="29" spans="3:27" ht="21" customHeight="1" x14ac:dyDescent="0.55000000000000004">
      <c r="W29" s="56"/>
      <c r="X29" s="55"/>
    </row>
    <row r="30" spans="3:27" ht="21" customHeight="1" x14ac:dyDescent="0.55000000000000004">
      <c r="W30" s="56"/>
      <c r="X30" s="55"/>
    </row>
    <row r="31" spans="3:27" ht="21" customHeight="1" x14ac:dyDescent="0.55000000000000004">
      <c r="W31" s="56"/>
      <c r="X31" s="55"/>
    </row>
    <row r="32" spans="3:27" ht="21" customHeight="1" x14ac:dyDescent="0.55000000000000004">
      <c r="W32" s="56"/>
      <c r="X32" s="55"/>
    </row>
    <row r="33" spans="1:24" ht="21" customHeight="1" x14ac:dyDescent="0.55000000000000004">
      <c r="W33" s="56"/>
      <c r="X33" s="55"/>
    </row>
    <row r="34" spans="1:24" ht="21" customHeight="1" x14ac:dyDescent="0.55000000000000004">
      <c r="W34" s="56"/>
      <c r="X34" s="55"/>
    </row>
    <row r="35" spans="1:24" s="54" customFormat="1" ht="21" customHeight="1" x14ac:dyDescent="0.6">
      <c r="A35" s="95"/>
      <c r="B35" s="52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8"/>
      <c r="X35" s="55"/>
    </row>
    <row r="36" spans="1:24" ht="21" customHeight="1" x14ac:dyDescent="0.55000000000000004">
      <c r="X36" s="55"/>
    </row>
    <row r="37" spans="1:24" ht="21" customHeight="1" x14ac:dyDescent="0.55000000000000004">
      <c r="X37" s="55"/>
    </row>
    <row r="38" spans="1:24" ht="21" customHeight="1" x14ac:dyDescent="0.55000000000000004">
      <c r="X38" s="55"/>
    </row>
    <row r="39" spans="1:24" ht="21" customHeight="1" x14ac:dyDescent="0.55000000000000004">
      <c r="X39" s="55"/>
    </row>
    <row r="40" spans="1:24" ht="21" customHeight="1" x14ac:dyDescent="0.55000000000000004">
      <c r="X40" s="55"/>
    </row>
    <row r="41" spans="1:24" ht="21" customHeight="1" x14ac:dyDescent="0.55000000000000004">
      <c r="X41" s="55"/>
    </row>
    <row r="42" spans="1:24" ht="21" customHeight="1" x14ac:dyDescent="0.55000000000000004">
      <c r="X42" s="55"/>
    </row>
    <row r="43" spans="1:24" ht="21" customHeight="1" x14ac:dyDescent="0.55000000000000004">
      <c r="X43" s="55"/>
    </row>
    <row r="44" spans="1:24" ht="21" customHeight="1" x14ac:dyDescent="0.55000000000000004">
      <c r="X44" s="55"/>
    </row>
    <row r="45" spans="1:24" ht="21" customHeight="1" x14ac:dyDescent="0.55000000000000004">
      <c r="X45" s="55"/>
    </row>
    <row r="46" spans="1:24" ht="21" customHeight="1" x14ac:dyDescent="0.55000000000000004">
      <c r="X46" s="55"/>
    </row>
    <row r="47" spans="1:24" ht="21" customHeight="1" x14ac:dyDescent="0.55000000000000004">
      <c r="X47" s="55"/>
    </row>
    <row r="48" spans="1:24" ht="21" customHeight="1" x14ac:dyDescent="0.55000000000000004">
      <c r="X48" s="55"/>
    </row>
    <row r="49" spans="24:24" ht="21" customHeight="1" x14ac:dyDescent="0.55000000000000004">
      <c r="X49" s="55"/>
    </row>
    <row r="50" spans="24:24" ht="21" customHeight="1" x14ac:dyDescent="0.55000000000000004">
      <c r="X50" s="55"/>
    </row>
    <row r="54" spans="24:24" ht="22.5" customHeight="1" x14ac:dyDescent="0.55000000000000004"/>
    <row r="64" spans="24:24" ht="22.5" x14ac:dyDescent="0.55000000000000004"/>
    <row r="65" spans="1:22" ht="22.5" x14ac:dyDescent="0.55000000000000004"/>
    <row r="66" spans="1:22" s="9" customFormat="1" ht="24" x14ac:dyDescent="0.55000000000000004">
      <c r="A66" s="95"/>
      <c r="B66" s="52"/>
      <c r="C66" s="52"/>
      <c r="D66" s="52"/>
      <c r="E66" s="52"/>
      <c r="F66" s="52"/>
      <c r="G66" s="52"/>
      <c r="H66" s="52"/>
      <c r="I66" s="52"/>
      <c r="J66" s="52"/>
      <c r="K66" s="52"/>
      <c r="L66" s="52"/>
      <c r="M66" s="52"/>
      <c r="N66" s="52"/>
      <c r="O66" s="52"/>
      <c r="P66" s="52"/>
      <c r="Q66" s="52"/>
      <c r="R66" s="52"/>
      <c r="S66" s="52"/>
      <c r="T66" s="52"/>
      <c r="U66" s="8"/>
      <c r="V66" s="10"/>
    </row>
  </sheetData>
  <mergeCells count="16">
    <mergeCell ref="A4:R4"/>
    <mergeCell ref="A2:U2"/>
    <mergeCell ref="A1:U1"/>
    <mergeCell ref="A5:A6"/>
    <mergeCell ref="E6"/>
    <mergeCell ref="G6"/>
    <mergeCell ref="I6"/>
    <mergeCell ref="S6"/>
    <mergeCell ref="U6"/>
    <mergeCell ref="M5:U5"/>
    <mergeCell ref="K6"/>
    <mergeCell ref="C5:K5"/>
    <mergeCell ref="M6"/>
    <mergeCell ref="O6"/>
    <mergeCell ref="Q6"/>
    <mergeCell ref="A3:U3"/>
  </mergeCells>
  <printOptions horizontalCentered="1"/>
  <pageMargins left="0" right="0" top="0.39370078740157483" bottom="0.39370078740157483" header="0" footer="0.19685039370078741"/>
  <pageSetup paperSize="9" scale="55" firstPageNumber="8" orientation="landscape" useFirstPageNumber="1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9" tint="0.79998168889431442"/>
  </sheetPr>
  <dimension ref="A1:T16"/>
  <sheetViews>
    <sheetView rightToLeft="1" view="pageBreakPreview" zoomScale="60" zoomScaleNormal="70" zoomScalePageLayoutView="60" workbookViewId="0">
      <selection activeCell="A6" sqref="A6:C6"/>
    </sheetView>
  </sheetViews>
  <sheetFormatPr defaultColWidth="25.375" defaultRowHeight="21" customHeight="1" x14ac:dyDescent="0.25"/>
  <cols>
    <col min="1" max="1" width="37.125" style="97" customWidth="1"/>
    <col min="2" max="2" width="1.125" style="37" customWidth="1"/>
    <col min="3" max="3" width="28.375" style="37" customWidth="1"/>
    <col min="4" max="4" width="1.125" style="37" customWidth="1"/>
    <col min="5" max="5" width="33.625" style="37" customWidth="1"/>
    <col min="6" max="6" width="1.125" style="37" customWidth="1"/>
    <col min="7" max="7" width="33.625" style="37" customWidth="1"/>
    <col min="8" max="8" width="5.625" style="37" customWidth="1"/>
    <col min="9" max="9" width="23.875" style="122" bestFit="1" customWidth="1"/>
    <col min="10" max="10" width="25.375" style="37"/>
    <col min="11" max="11" width="23.875" style="122" bestFit="1" customWidth="1"/>
    <col min="12" max="12" width="25.375" style="115"/>
    <col min="13" max="19" width="25.375" style="37"/>
    <col min="20" max="20" width="0" style="37" hidden="1" customWidth="1"/>
    <col min="21" max="32" width="25.375" style="37"/>
    <col min="33" max="33" width="0" style="37" hidden="1" customWidth="1"/>
    <col min="34" max="16384" width="25.375" style="37"/>
  </cols>
  <sheetData>
    <row r="1" spans="1:20" ht="21" customHeight="1" x14ac:dyDescent="0.25">
      <c r="A1" s="163" t="str">
        <f>'سرمایه‌گذاری در سهام '!$A$1</f>
        <v>صندوق  سرمایه‌گذاری جسورانه پیشرفت</v>
      </c>
      <c r="B1" s="163"/>
      <c r="C1" s="163"/>
      <c r="D1" s="163"/>
      <c r="E1" s="163"/>
      <c r="F1" s="163"/>
      <c r="G1" s="163"/>
      <c r="H1" s="24"/>
      <c r="I1" s="117"/>
      <c r="K1" s="117"/>
    </row>
    <row r="2" spans="1:20" ht="21" customHeight="1" x14ac:dyDescent="0.25">
      <c r="A2" s="163" t="s">
        <v>56</v>
      </c>
      <c r="B2" s="163"/>
      <c r="C2" s="163"/>
      <c r="D2" s="163"/>
      <c r="E2" s="163"/>
      <c r="F2" s="163"/>
      <c r="G2" s="163"/>
      <c r="H2" s="24"/>
      <c r="I2" s="117"/>
      <c r="K2" s="117"/>
    </row>
    <row r="3" spans="1:20" ht="21" customHeight="1" x14ac:dyDescent="0.25">
      <c r="A3" s="163" t="str">
        <f>'سرمایه‌گذاری در سهام '!$A$3</f>
        <v>ماه منتهی به 1401/05/31</v>
      </c>
      <c r="B3" s="163"/>
      <c r="C3" s="163"/>
      <c r="D3" s="163"/>
      <c r="E3" s="163"/>
      <c r="F3" s="163"/>
      <c r="G3" s="163"/>
      <c r="H3" s="24"/>
      <c r="I3" s="117"/>
      <c r="K3" s="117"/>
    </row>
    <row r="4" spans="1:20" ht="9" customHeight="1" x14ac:dyDescent="0.25">
      <c r="A4" s="96"/>
      <c r="B4" s="24"/>
      <c r="C4" s="24"/>
      <c r="D4" s="24"/>
      <c r="E4" s="24"/>
      <c r="F4" s="24"/>
      <c r="G4" s="24"/>
      <c r="H4" s="24"/>
      <c r="I4" s="117"/>
      <c r="K4" s="117"/>
    </row>
    <row r="5" spans="1:20" ht="21" customHeight="1" x14ac:dyDescent="0.25">
      <c r="A5" s="164" t="s">
        <v>64</v>
      </c>
      <c r="B5" s="164"/>
      <c r="C5" s="164"/>
      <c r="D5" s="164"/>
      <c r="E5" s="164"/>
      <c r="F5" s="164"/>
      <c r="G5" s="164"/>
      <c r="H5" s="35"/>
      <c r="I5" s="118"/>
      <c r="K5" s="118"/>
    </row>
    <row r="6" spans="1:20" s="69" customFormat="1" ht="21" customHeight="1" x14ac:dyDescent="0.25">
      <c r="A6" s="162" t="s">
        <v>34</v>
      </c>
      <c r="B6" s="162" t="s">
        <v>34</v>
      </c>
      <c r="C6" s="162"/>
      <c r="E6" s="162" t="s">
        <v>20</v>
      </c>
      <c r="F6" s="162" t="s">
        <v>20</v>
      </c>
      <c r="G6" s="23" t="str">
        <f>'سرمایه‌گذاری در سهام '!$M$5</f>
        <v>1401/05/31</v>
      </c>
      <c r="H6" s="36"/>
      <c r="I6" s="119"/>
      <c r="K6" s="119"/>
      <c r="L6" s="70"/>
      <c r="T6" s="69" t="s">
        <v>48</v>
      </c>
    </row>
    <row r="7" spans="1:20" s="69" customFormat="1" ht="21" customHeight="1" x14ac:dyDescent="0.25">
      <c r="A7" s="165" t="s">
        <v>35</v>
      </c>
      <c r="C7" s="162" t="s">
        <v>12</v>
      </c>
      <c r="E7" s="162" t="s">
        <v>36</v>
      </c>
      <c r="G7" s="162" t="s">
        <v>36</v>
      </c>
      <c r="H7" s="70"/>
      <c r="I7" s="120"/>
      <c r="K7" s="120"/>
      <c r="L7" s="70"/>
    </row>
    <row r="8" spans="1:20" ht="21" customHeight="1" x14ac:dyDescent="0.25">
      <c r="A8" s="97" t="s">
        <v>52</v>
      </c>
      <c r="C8" s="37" t="s">
        <v>58</v>
      </c>
      <c r="E8" s="25">
        <v>117759042</v>
      </c>
      <c r="F8" s="107"/>
      <c r="G8" s="136">
        <v>176172407</v>
      </c>
      <c r="I8" s="121"/>
      <c r="J8" s="112"/>
      <c r="K8" s="121"/>
      <c r="L8" s="116"/>
      <c r="M8" s="113"/>
      <c r="N8" s="111"/>
    </row>
    <row r="9" spans="1:20" ht="21" customHeight="1" x14ac:dyDescent="0.25">
      <c r="A9" s="97" t="s">
        <v>52</v>
      </c>
      <c r="C9" s="37" t="s">
        <v>60</v>
      </c>
      <c r="E9" s="136">
        <v>-5814410988</v>
      </c>
      <c r="F9" s="107"/>
      <c r="G9" s="136">
        <v>29098849220</v>
      </c>
      <c r="I9" s="121"/>
      <c r="J9" s="112"/>
      <c r="K9" s="121"/>
      <c r="L9" s="116"/>
      <c r="M9" s="113"/>
      <c r="N9" s="111"/>
      <c r="O9" s="114"/>
    </row>
    <row r="10" spans="1:20" s="71" customFormat="1" ht="21" customHeight="1" x14ac:dyDescent="0.25">
      <c r="A10" s="98"/>
      <c r="E10" s="19">
        <f>SUM(E8:E9)</f>
        <v>-5696651946</v>
      </c>
      <c r="G10" s="19">
        <f>SUM(G8:G9)</f>
        <v>29275021627</v>
      </c>
      <c r="I10" s="123"/>
      <c r="J10" s="37"/>
      <c r="K10" s="123"/>
      <c r="L10" s="115"/>
      <c r="M10" s="37"/>
      <c r="N10" s="111"/>
    </row>
    <row r="11" spans="1:20" ht="21" customHeight="1" x14ac:dyDescent="0.25">
      <c r="A11" s="161"/>
      <c r="B11" s="161"/>
      <c r="C11" s="161"/>
      <c r="D11" s="161"/>
      <c r="E11" s="161"/>
      <c r="F11" s="161"/>
      <c r="G11" s="161"/>
      <c r="H11" s="127"/>
      <c r="I11" s="121"/>
      <c r="J11" s="112"/>
      <c r="K11" s="121"/>
      <c r="L11" s="116"/>
      <c r="M11" s="113"/>
      <c r="N11" s="111"/>
    </row>
    <row r="12" spans="1:20" ht="21" customHeight="1" x14ac:dyDescent="0.25">
      <c r="A12" s="161"/>
      <c r="B12" s="161"/>
      <c r="C12" s="161"/>
      <c r="D12" s="161"/>
      <c r="E12" s="161"/>
      <c r="F12" s="161"/>
      <c r="G12" s="161"/>
      <c r="H12" s="127"/>
      <c r="I12" s="121"/>
      <c r="J12" s="112"/>
      <c r="K12" s="121"/>
      <c r="L12" s="116"/>
      <c r="M12" s="113"/>
      <c r="N12" s="111"/>
    </row>
    <row r="13" spans="1:20" ht="21" customHeight="1" x14ac:dyDescent="0.25">
      <c r="A13" s="161"/>
      <c r="B13" s="161"/>
      <c r="C13" s="161"/>
      <c r="D13" s="161"/>
      <c r="E13" s="161"/>
      <c r="F13" s="161"/>
      <c r="G13" s="161"/>
      <c r="H13" s="127"/>
      <c r="I13" s="121"/>
      <c r="J13" s="112"/>
      <c r="K13" s="121"/>
      <c r="L13" s="116"/>
      <c r="M13" s="113"/>
      <c r="N13" s="111"/>
    </row>
    <row r="14" spans="1:20" ht="21" customHeight="1" x14ac:dyDescent="0.25">
      <c r="A14" s="96"/>
      <c r="B14" s="127"/>
      <c r="C14" s="127"/>
      <c r="D14" s="127"/>
      <c r="E14" s="106"/>
      <c r="F14" s="127"/>
      <c r="G14" s="106"/>
      <c r="H14" s="127"/>
      <c r="I14" s="121"/>
      <c r="J14" s="112"/>
      <c r="K14" s="121"/>
      <c r="L14" s="116"/>
      <c r="M14" s="113"/>
      <c r="N14" s="111"/>
    </row>
    <row r="15" spans="1:20" ht="21" customHeight="1" x14ac:dyDescent="0.25">
      <c r="E15" s="107"/>
      <c r="F15" s="107"/>
      <c r="G15" s="107"/>
      <c r="I15" s="121"/>
      <c r="J15" s="112"/>
      <c r="K15" s="121"/>
      <c r="L15" s="116"/>
      <c r="M15" s="113"/>
      <c r="N15" s="111"/>
    </row>
    <row r="16" spans="1:20" ht="21" customHeight="1" x14ac:dyDescent="0.25">
      <c r="E16" s="107"/>
      <c r="F16" s="107"/>
      <c r="G16" s="107"/>
      <c r="I16" s="121"/>
      <c r="J16" s="112"/>
      <c r="K16" s="121"/>
      <c r="L16" s="116"/>
      <c r="M16" s="113"/>
      <c r="N16" s="111"/>
    </row>
  </sheetData>
  <mergeCells count="13">
    <mergeCell ref="A12:G12"/>
    <mergeCell ref="A13:G13"/>
    <mergeCell ref="A11:G11"/>
    <mergeCell ref="G7"/>
    <mergeCell ref="A1:G1"/>
    <mergeCell ref="A2:G2"/>
    <mergeCell ref="A3:G3"/>
    <mergeCell ref="A5:G5"/>
    <mergeCell ref="A7"/>
    <mergeCell ref="C7"/>
    <mergeCell ref="A6:C6"/>
    <mergeCell ref="E7"/>
    <mergeCell ref="E6:F6"/>
  </mergeCells>
  <conditionalFormatting sqref="L17:M1048576 L1:M7">
    <cfRule type="duplicateValues" dxfId="5" priority="11"/>
    <cfRule type="duplicateValues" dxfId="4" priority="12"/>
  </conditionalFormatting>
  <conditionalFormatting sqref="L8:M9">
    <cfRule type="duplicateValues" dxfId="3" priority="21"/>
    <cfRule type="duplicateValues" dxfId="2" priority="22"/>
  </conditionalFormatting>
  <conditionalFormatting sqref="L10:M16">
    <cfRule type="duplicateValues" dxfId="1" priority="23"/>
    <cfRule type="duplicateValues" dxfId="0" priority="24"/>
  </conditionalFormatting>
  <printOptions horizontalCentered="1"/>
  <pageMargins left="0" right="0" top="0.39370078740157499" bottom="0.74803149606299202" header="0" footer="0.196850393700787"/>
  <pageSetup paperSize="9" scale="65" firstPageNumber="17" orientation="landscape" useFirstPageNumber="1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7" tint="0.79998168889431442"/>
  </sheetPr>
  <dimension ref="A1:X46"/>
  <sheetViews>
    <sheetView rightToLeft="1" view="pageBreakPreview" zoomScale="70" zoomScaleNormal="70" zoomScaleSheetLayoutView="70" zoomScalePageLayoutView="80" workbookViewId="0">
      <selection activeCell="M18" sqref="M18"/>
    </sheetView>
  </sheetViews>
  <sheetFormatPr defaultColWidth="9.125" defaultRowHeight="18.75" x14ac:dyDescent="0.45"/>
  <cols>
    <col min="1" max="1" width="38.625" style="2" customWidth="1"/>
    <col min="2" max="2" width="1" style="2" customWidth="1"/>
    <col min="3" max="3" width="16.75" style="2" customWidth="1"/>
    <col min="4" max="4" width="1" style="2" customWidth="1"/>
    <col min="5" max="5" width="23.75" style="2" customWidth="1"/>
    <col min="6" max="6" width="1" style="2" customWidth="1"/>
    <col min="7" max="7" width="10.625" style="2" bestFit="1" customWidth="1"/>
    <col min="8" max="11" width="9.125" style="2"/>
    <col min="12" max="12" width="17.875" style="2" bestFit="1" customWidth="1"/>
    <col min="13" max="13" width="9.125" style="2"/>
    <col min="14" max="14" width="12.125" style="2" bestFit="1" customWidth="1"/>
    <col min="15" max="23" width="9.125" style="2"/>
    <col min="24" max="24" width="11.875" style="2" bestFit="1" customWidth="1"/>
    <col min="25" max="26" width="9.125" style="2"/>
    <col min="27" max="27" width="0" style="2" hidden="1" customWidth="1"/>
    <col min="28" max="16384" width="9.125" style="2"/>
  </cols>
  <sheetData>
    <row r="1" spans="1:24" ht="21" x14ac:dyDescent="0.45">
      <c r="A1" s="141" t="str">
        <f>'سود اوراق بهادار و سپرده بانکی '!A1:S1</f>
        <v>صندوق  سرمایه‌گذاری جسورانه پیشرفت</v>
      </c>
      <c r="B1" s="141"/>
      <c r="C1" s="141"/>
      <c r="D1" s="141"/>
      <c r="E1" s="141"/>
    </row>
    <row r="2" spans="1:24" ht="21" x14ac:dyDescent="0.45">
      <c r="A2" s="141" t="s">
        <v>56</v>
      </c>
      <c r="B2" s="141"/>
      <c r="C2" s="141"/>
      <c r="D2" s="141"/>
      <c r="E2" s="141"/>
    </row>
    <row r="3" spans="1:24" ht="21" x14ac:dyDescent="0.45">
      <c r="A3" s="141" t="str">
        <f>'سرمایه‌گذاری در سهام '!$A$3</f>
        <v>ماه منتهی به 1401/05/31</v>
      </c>
      <c r="B3" s="141"/>
      <c r="C3" s="141"/>
      <c r="D3" s="141"/>
      <c r="E3" s="141"/>
    </row>
    <row r="4" spans="1:24" ht="21" x14ac:dyDescent="0.45">
      <c r="A4" s="167" t="s">
        <v>65</v>
      </c>
      <c r="B4" s="167"/>
      <c r="C4" s="167"/>
      <c r="D4" s="167"/>
      <c r="E4" s="167"/>
    </row>
    <row r="5" spans="1:24" ht="21" x14ac:dyDescent="0.45">
      <c r="A5" s="166" t="s">
        <v>37</v>
      </c>
      <c r="C5" s="140" t="s">
        <v>20</v>
      </c>
      <c r="E5" s="140" t="str">
        <f>'درآمد سپرده بانکی '!$G$6</f>
        <v>1401/05/31</v>
      </c>
    </row>
    <row r="6" spans="1:24" ht="21" x14ac:dyDescent="0.45">
      <c r="A6" s="140" t="s">
        <v>37</v>
      </c>
      <c r="C6" s="140" t="s">
        <v>15</v>
      </c>
      <c r="E6" s="140" t="s">
        <v>15</v>
      </c>
      <c r="G6" s="3"/>
    </row>
    <row r="7" spans="1:24" ht="20.25" x14ac:dyDescent="0.45">
      <c r="A7" s="97" t="s">
        <v>42</v>
      </c>
      <c r="C7" s="74">
        <v>0</v>
      </c>
      <c r="E7" s="74">
        <v>0</v>
      </c>
      <c r="F7" s="2">
        <v>876427</v>
      </c>
      <c r="G7" s="3"/>
    </row>
    <row r="8" spans="1:24" ht="20.25" x14ac:dyDescent="0.45">
      <c r="A8" s="97" t="s">
        <v>51</v>
      </c>
      <c r="C8" s="74">
        <v>0</v>
      </c>
      <c r="E8" s="74">
        <v>0</v>
      </c>
      <c r="G8" s="3"/>
    </row>
    <row r="9" spans="1:24" ht="20.25" x14ac:dyDescent="0.45">
      <c r="A9" s="97" t="s">
        <v>43</v>
      </c>
      <c r="C9" s="74">
        <v>0</v>
      </c>
      <c r="E9" s="74">
        <v>0</v>
      </c>
      <c r="F9" s="3">
        <v>1135151370</v>
      </c>
      <c r="G9" s="3"/>
      <c r="H9" s="3"/>
      <c r="J9" s="3"/>
      <c r="L9" s="3"/>
      <c r="N9" s="3"/>
      <c r="P9" s="3"/>
      <c r="R9" s="3"/>
      <c r="T9" s="3"/>
      <c r="V9" s="1"/>
      <c r="W9" s="3"/>
      <c r="X9" s="3"/>
    </row>
    <row r="10" spans="1:24" ht="21" x14ac:dyDescent="0.55000000000000004">
      <c r="A10" s="26" t="s">
        <v>33</v>
      </c>
      <c r="C10" s="51">
        <f>SUM(C7:C9)</f>
        <v>0</v>
      </c>
      <c r="D10" s="26"/>
      <c r="E10" s="51">
        <f>SUM(E7:E9)</f>
        <v>0</v>
      </c>
      <c r="F10" s="3"/>
      <c r="H10" s="3"/>
      <c r="J10" s="3"/>
      <c r="L10" s="3"/>
      <c r="N10" s="3"/>
      <c r="P10" s="3"/>
      <c r="R10" s="3"/>
      <c r="T10" s="3"/>
      <c r="V10" s="1"/>
      <c r="W10" s="3"/>
      <c r="X10" s="3"/>
    </row>
    <row r="11" spans="1:24" ht="21" x14ac:dyDescent="0.55000000000000004">
      <c r="A11" s="26"/>
      <c r="C11" s="3"/>
      <c r="E11" s="3"/>
      <c r="F11" s="3"/>
      <c r="H11" s="3"/>
      <c r="J11" s="3"/>
      <c r="L11" s="3"/>
      <c r="N11" s="3"/>
      <c r="P11" s="3"/>
      <c r="R11" s="3"/>
      <c r="T11" s="3"/>
      <c r="V11" s="1"/>
      <c r="W11" s="3"/>
      <c r="X11" s="3"/>
    </row>
    <row r="12" spans="1:24" ht="21" x14ac:dyDescent="0.55000000000000004">
      <c r="A12" s="26"/>
      <c r="C12" s="3"/>
      <c r="E12" s="3"/>
      <c r="F12" s="3"/>
      <c r="H12" s="3"/>
      <c r="J12" s="3"/>
      <c r="L12" s="3"/>
      <c r="N12" s="3"/>
      <c r="P12" s="3"/>
      <c r="R12" s="3"/>
      <c r="T12" s="3"/>
      <c r="V12" s="1"/>
      <c r="W12" s="3"/>
      <c r="X12" s="3"/>
    </row>
    <row r="13" spans="1:24" ht="21" x14ac:dyDescent="0.55000000000000004">
      <c r="A13" s="26"/>
      <c r="C13" s="3"/>
      <c r="E13" s="3"/>
      <c r="F13" s="3"/>
      <c r="H13" s="3"/>
      <c r="J13" s="3"/>
      <c r="L13" s="3"/>
      <c r="N13" s="3"/>
      <c r="P13" s="3"/>
      <c r="R13" s="3"/>
      <c r="T13" s="3"/>
      <c r="V13" s="1"/>
      <c r="W13" s="3"/>
      <c r="X13" s="3"/>
    </row>
    <row r="14" spans="1:24" ht="21" x14ac:dyDescent="0.55000000000000004">
      <c r="A14" s="26"/>
      <c r="C14" s="3"/>
      <c r="E14" s="3"/>
      <c r="F14" s="3"/>
      <c r="H14" s="3"/>
      <c r="J14" s="3"/>
      <c r="L14" s="3"/>
      <c r="N14" s="28"/>
      <c r="P14" s="3"/>
      <c r="R14" s="3"/>
      <c r="T14" s="3"/>
      <c r="V14" s="1"/>
      <c r="W14" s="3"/>
      <c r="X14" s="3"/>
    </row>
    <row r="15" spans="1:24" ht="21" x14ac:dyDescent="0.55000000000000004">
      <c r="A15" s="26"/>
      <c r="C15" s="3"/>
      <c r="E15" s="3"/>
      <c r="F15" s="3"/>
      <c r="H15" s="3"/>
      <c r="J15" s="3"/>
      <c r="L15" s="3"/>
      <c r="N15" s="3"/>
      <c r="P15" s="3"/>
      <c r="R15" s="3"/>
      <c r="T15" s="3"/>
      <c r="V15" s="1"/>
      <c r="W15" s="3"/>
      <c r="X15" s="3"/>
    </row>
    <row r="16" spans="1:24" ht="21" x14ac:dyDescent="0.55000000000000004">
      <c r="A16" s="26"/>
      <c r="C16" s="3"/>
      <c r="E16" s="3"/>
      <c r="F16" s="3"/>
      <c r="H16" s="3"/>
      <c r="J16" s="3"/>
      <c r="L16" s="3"/>
      <c r="N16" s="3"/>
      <c r="P16" s="3"/>
      <c r="R16" s="3"/>
      <c r="T16" s="3"/>
      <c r="V16" s="1"/>
      <c r="W16" s="3"/>
      <c r="X16" s="3"/>
    </row>
    <row r="17" spans="1:24" ht="21" x14ac:dyDescent="0.55000000000000004">
      <c r="A17" s="26"/>
      <c r="C17" s="3"/>
      <c r="E17" s="3"/>
      <c r="F17" s="3"/>
      <c r="H17" s="3"/>
      <c r="J17" s="3"/>
      <c r="L17" s="3"/>
      <c r="N17" s="3"/>
      <c r="P17" s="3"/>
      <c r="R17" s="3"/>
      <c r="T17" s="3"/>
      <c r="V17" s="1"/>
      <c r="W17" s="3"/>
      <c r="X17" s="3"/>
    </row>
    <row r="18" spans="1:24" ht="21" x14ac:dyDescent="0.55000000000000004">
      <c r="A18" s="26"/>
      <c r="C18" s="3"/>
      <c r="E18" s="3"/>
      <c r="F18" s="3"/>
      <c r="H18" s="3"/>
      <c r="J18" s="3"/>
      <c r="L18" s="3"/>
      <c r="N18" s="3"/>
      <c r="P18" s="3"/>
      <c r="R18" s="3"/>
      <c r="T18" s="3"/>
      <c r="V18" s="1"/>
      <c r="W18" s="3"/>
      <c r="X18" s="3"/>
    </row>
    <row r="19" spans="1:24" ht="21" x14ac:dyDescent="0.55000000000000004">
      <c r="A19" s="26"/>
      <c r="C19" s="3"/>
      <c r="E19" s="3"/>
      <c r="F19" s="3"/>
      <c r="H19" s="3"/>
      <c r="J19" s="3"/>
      <c r="L19" s="3"/>
      <c r="N19" s="3"/>
      <c r="P19" s="3"/>
      <c r="R19" s="3"/>
      <c r="T19" s="3"/>
      <c r="V19" s="1"/>
      <c r="W19" s="3"/>
      <c r="X19" s="3"/>
    </row>
    <row r="20" spans="1:24" ht="21" x14ac:dyDescent="0.55000000000000004">
      <c r="A20" s="26"/>
      <c r="C20" s="3"/>
      <c r="E20" s="3"/>
      <c r="F20" s="3"/>
      <c r="H20" s="3"/>
      <c r="J20" s="3"/>
      <c r="L20" s="3"/>
      <c r="N20" s="3"/>
      <c r="P20" s="3"/>
      <c r="R20" s="3"/>
      <c r="T20" s="3"/>
      <c r="V20" s="1"/>
      <c r="W20" s="3"/>
      <c r="X20" s="3"/>
    </row>
    <row r="21" spans="1:24" ht="21" x14ac:dyDescent="0.55000000000000004">
      <c r="A21" s="26"/>
      <c r="C21" s="3"/>
      <c r="E21" s="3"/>
      <c r="F21" s="3"/>
      <c r="H21" s="3"/>
      <c r="J21" s="3"/>
      <c r="L21" s="3"/>
      <c r="N21" s="3"/>
      <c r="P21" s="3"/>
      <c r="R21" s="3"/>
      <c r="T21" s="3"/>
      <c r="V21" s="1"/>
      <c r="W21" s="3"/>
      <c r="X21" s="3"/>
    </row>
    <row r="22" spans="1:24" ht="21" x14ac:dyDescent="0.55000000000000004">
      <c r="A22" s="26"/>
      <c r="C22" s="3"/>
      <c r="E22" s="3"/>
      <c r="F22" s="3"/>
      <c r="H22" s="3"/>
      <c r="J22" s="3"/>
      <c r="L22" s="3"/>
      <c r="N22" s="3"/>
      <c r="P22" s="3"/>
      <c r="R22" s="3"/>
      <c r="T22" s="3"/>
      <c r="V22" s="1"/>
      <c r="W22" s="3"/>
      <c r="X22" s="3"/>
    </row>
    <row r="23" spans="1:24" ht="21" x14ac:dyDescent="0.55000000000000004">
      <c r="A23" s="26"/>
      <c r="C23" s="3"/>
      <c r="E23" s="3"/>
      <c r="F23" s="3"/>
      <c r="H23" s="3"/>
      <c r="J23" s="3"/>
      <c r="L23" s="3"/>
      <c r="N23" s="3"/>
      <c r="P23" s="3"/>
      <c r="R23" s="3"/>
      <c r="T23" s="3"/>
      <c r="V23" s="1"/>
      <c r="W23" s="3"/>
      <c r="X23" s="3"/>
    </row>
    <row r="24" spans="1:24" ht="21" x14ac:dyDescent="0.55000000000000004">
      <c r="A24" s="26"/>
      <c r="C24" s="3"/>
      <c r="E24" s="3"/>
      <c r="F24" s="3"/>
      <c r="H24" s="3"/>
      <c r="J24" s="3"/>
      <c r="L24" s="3"/>
      <c r="N24" s="3"/>
      <c r="P24" s="3"/>
      <c r="R24" s="3"/>
      <c r="T24" s="3"/>
      <c r="V24" s="1"/>
      <c r="W24" s="3"/>
      <c r="X24" s="3"/>
    </row>
    <row r="25" spans="1:24" ht="21" x14ac:dyDescent="0.55000000000000004">
      <c r="A25" s="26"/>
      <c r="C25" s="3"/>
      <c r="E25" s="3"/>
      <c r="F25" s="3"/>
      <c r="H25" s="3"/>
      <c r="J25" s="3"/>
      <c r="L25" s="3"/>
      <c r="N25" s="3"/>
      <c r="P25" s="3"/>
      <c r="R25" s="3"/>
      <c r="T25" s="3"/>
      <c r="V25" s="1"/>
      <c r="W25" s="3"/>
      <c r="X25" s="3"/>
    </row>
    <row r="26" spans="1:24" ht="21" x14ac:dyDescent="0.55000000000000004">
      <c r="A26" s="26"/>
      <c r="C26" s="3"/>
      <c r="E26" s="3"/>
      <c r="F26" s="3"/>
      <c r="H26" s="3"/>
      <c r="J26" s="3"/>
      <c r="L26" s="3"/>
      <c r="N26" s="3"/>
      <c r="P26" s="3"/>
      <c r="R26" s="3"/>
      <c r="T26" s="3"/>
      <c r="V26" s="1"/>
      <c r="W26" s="3"/>
      <c r="X26" s="3"/>
    </row>
    <row r="27" spans="1:24" ht="21" x14ac:dyDescent="0.55000000000000004">
      <c r="A27" s="26"/>
      <c r="C27" s="3"/>
      <c r="E27" s="3"/>
      <c r="F27" s="3"/>
      <c r="H27" s="3"/>
      <c r="J27" s="3"/>
      <c r="L27" s="3"/>
      <c r="N27" s="3"/>
      <c r="P27" s="3"/>
      <c r="R27" s="3"/>
      <c r="T27" s="3"/>
      <c r="V27" s="1"/>
      <c r="W27" s="3"/>
      <c r="X27" s="3"/>
    </row>
    <row r="28" spans="1:24" ht="21" x14ac:dyDescent="0.55000000000000004">
      <c r="A28" s="26"/>
      <c r="C28" s="3"/>
      <c r="E28" s="3"/>
      <c r="F28" s="3"/>
      <c r="H28" s="3"/>
      <c r="J28" s="3"/>
      <c r="L28" s="3"/>
      <c r="N28" s="3"/>
      <c r="P28" s="3"/>
      <c r="R28" s="3"/>
      <c r="T28" s="3"/>
      <c r="V28" s="1"/>
      <c r="W28" s="3"/>
      <c r="X28" s="3"/>
    </row>
    <row r="29" spans="1:24" ht="21" x14ac:dyDescent="0.55000000000000004">
      <c r="A29" s="26"/>
      <c r="C29" s="3"/>
      <c r="E29" s="3"/>
      <c r="F29" s="3"/>
      <c r="H29" s="3"/>
      <c r="J29" s="3"/>
      <c r="L29" s="3"/>
      <c r="N29" s="3"/>
      <c r="P29" s="3"/>
      <c r="R29" s="3"/>
      <c r="T29" s="3"/>
      <c r="V29" s="1"/>
      <c r="W29" s="3"/>
      <c r="X29" s="3"/>
    </row>
    <row r="30" spans="1:24" ht="21" x14ac:dyDescent="0.55000000000000004">
      <c r="A30" s="26"/>
      <c r="C30" s="3"/>
      <c r="E30" s="3"/>
      <c r="F30" s="3"/>
      <c r="H30" s="3"/>
      <c r="J30" s="3"/>
      <c r="L30" s="3"/>
      <c r="N30" s="3"/>
      <c r="P30" s="3"/>
      <c r="R30" s="3"/>
      <c r="T30" s="3"/>
      <c r="V30" s="1"/>
      <c r="W30" s="3"/>
      <c r="X30" s="3"/>
    </row>
    <row r="31" spans="1:24" ht="21" x14ac:dyDescent="0.55000000000000004">
      <c r="A31" s="26"/>
      <c r="C31" s="3"/>
      <c r="E31" s="3"/>
      <c r="F31" s="3"/>
      <c r="H31" s="3"/>
      <c r="J31" s="3"/>
      <c r="L31" s="3"/>
      <c r="N31" s="3"/>
      <c r="P31" s="3"/>
      <c r="R31" s="3"/>
      <c r="T31" s="3"/>
      <c r="V31" s="1"/>
      <c r="W31" s="3"/>
      <c r="X31" s="3"/>
    </row>
    <row r="32" spans="1:24" ht="21" x14ac:dyDescent="0.55000000000000004">
      <c r="A32" s="26"/>
      <c r="C32" s="3"/>
      <c r="E32" s="3"/>
      <c r="F32" s="3"/>
      <c r="H32" s="3"/>
      <c r="J32" s="3"/>
      <c r="L32" s="3"/>
      <c r="N32" s="3"/>
      <c r="P32" s="3"/>
      <c r="R32" s="3"/>
      <c r="T32" s="3"/>
      <c r="V32" s="1"/>
      <c r="W32" s="3"/>
      <c r="X32" s="3"/>
    </row>
    <row r="33" spans="1:24" ht="21" x14ac:dyDescent="0.55000000000000004">
      <c r="A33" s="26"/>
      <c r="C33" s="3"/>
      <c r="E33" s="3"/>
      <c r="F33" s="3"/>
      <c r="H33" s="3"/>
      <c r="J33" s="3"/>
      <c r="L33" s="3"/>
      <c r="N33" s="3"/>
      <c r="P33" s="3"/>
      <c r="R33" s="3"/>
      <c r="T33" s="3"/>
      <c r="V33" s="1"/>
      <c r="W33" s="3"/>
      <c r="X33" s="3"/>
    </row>
    <row r="34" spans="1:24" ht="21" x14ac:dyDescent="0.55000000000000004">
      <c r="A34" s="26"/>
      <c r="C34" s="3"/>
      <c r="F34" s="3"/>
      <c r="H34" s="3"/>
      <c r="J34" s="3"/>
      <c r="L34" s="3"/>
      <c r="N34" s="3"/>
      <c r="P34" s="3"/>
      <c r="R34" s="3"/>
      <c r="T34" s="3"/>
      <c r="V34" s="1"/>
      <c r="W34" s="3"/>
      <c r="X34" s="3"/>
    </row>
    <row r="35" spans="1:24" ht="21" x14ac:dyDescent="0.55000000000000004">
      <c r="A35" s="26"/>
      <c r="C35" s="3"/>
      <c r="E35" s="3"/>
      <c r="F35" s="3"/>
      <c r="H35" s="3"/>
      <c r="J35" s="3"/>
      <c r="L35" s="3"/>
      <c r="N35" s="3"/>
      <c r="P35" s="3"/>
      <c r="R35" s="3"/>
      <c r="T35" s="3"/>
      <c r="V35" s="1"/>
      <c r="W35" s="3"/>
      <c r="X35" s="3"/>
    </row>
    <row r="36" spans="1:24" ht="21" x14ac:dyDescent="0.55000000000000004">
      <c r="A36" s="26"/>
      <c r="C36" s="3"/>
      <c r="E36" s="3"/>
      <c r="F36" s="3"/>
      <c r="H36" s="3"/>
      <c r="J36" s="3"/>
      <c r="L36" s="3"/>
      <c r="N36" s="3"/>
      <c r="P36" s="3"/>
      <c r="R36" s="3"/>
      <c r="T36" s="3"/>
      <c r="V36" s="1"/>
      <c r="W36" s="3"/>
      <c r="X36" s="3"/>
    </row>
    <row r="37" spans="1:24" ht="21" x14ac:dyDescent="0.55000000000000004">
      <c r="A37" s="26"/>
      <c r="C37" s="3"/>
      <c r="E37" s="3"/>
      <c r="F37" s="3"/>
      <c r="H37" s="3"/>
      <c r="J37" s="3"/>
      <c r="L37" s="3"/>
      <c r="N37" s="3"/>
      <c r="P37" s="3"/>
      <c r="R37" s="3"/>
      <c r="T37" s="3"/>
      <c r="V37" s="1"/>
      <c r="W37" s="3"/>
      <c r="X37" s="3"/>
    </row>
    <row r="38" spans="1:24" ht="21" x14ac:dyDescent="0.55000000000000004">
      <c r="A38" s="26"/>
      <c r="C38" s="3"/>
      <c r="E38" s="3"/>
      <c r="F38" s="3"/>
      <c r="H38" s="3"/>
      <c r="J38" s="3"/>
      <c r="L38" s="3"/>
      <c r="N38" s="3"/>
      <c r="P38" s="3"/>
      <c r="R38" s="3"/>
      <c r="T38" s="3"/>
      <c r="V38" s="1"/>
      <c r="W38" s="3"/>
      <c r="X38" s="3"/>
    </row>
    <row r="39" spans="1:24" ht="21" x14ac:dyDescent="0.55000000000000004">
      <c r="A39" s="26"/>
      <c r="C39" s="3"/>
      <c r="E39" s="3"/>
      <c r="F39" s="3"/>
      <c r="H39" s="3"/>
      <c r="J39" s="3"/>
      <c r="L39" s="3"/>
      <c r="N39" s="3"/>
      <c r="P39" s="3"/>
      <c r="R39" s="3"/>
      <c r="T39" s="3"/>
      <c r="V39" s="1"/>
      <c r="W39" s="3"/>
      <c r="X39" s="3"/>
    </row>
    <row r="40" spans="1:24" ht="21" x14ac:dyDescent="0.55000000000000004">
      <c r="A40" s="26"/>
      <c r="C40" s="3"/>
      <c r="E40" s="3"/>
      <c r="F40" s="3"/>
      <c r="H40" s="3"/>
      <c r="J40" s="3"/>
      <c r="L40" s="3"/>
      <c r="N40" s="3"/>
      <c r="P40" s="3"/>
      <c r="R40" s="3"/>
      <c r="T40" s="3"/>
      <c r="V40" s="1"/>
      <c r="W40" s="3"/>
      <c r="X40" s="3"/>
    </row>
    <row r="41" spans="1:24" ht="21" x14ac:dyDescent="0.55000000000000004">
      <c r="A41" s="26"/>
      <c r="C41" s="3"/>
      <c r="E41" s="3"/>
      <c r="F41" s="3"/>
      <c r="H41" s="3"/>
      <c r="J41" s="3"/>
      <c r="L41" s="3"/>
      <c r="N41" s="3"/>
      <c r="P41" s="3"/>
      <c r="R41" s="3"/>
      <c r="T41" s="3"/>
      <c r="V41" s="1"/>
      <c r="W41" s="3"/>
      <c r="X41" s="3"/>
    </row>
    <row r="42" spans="1:24" x14ac:dyDescent="0.45">
      <c r="R42" s="3"/>
      <c r="V42" s="1"/>
      <c r="W42" s="3"/>
      <c r="X42" s="3"/>
    </row>
    <row r="45" spans="1:24" x14ac:dyDescent="0.45">
      <c r="R45" s="3"/>
    </row>
    <row r="46" spans="1:24" x14ac:dyDescent="0.45">
      <c r="T46" s="3"/>
    </row>
  </sheetData>
  <mergeCells count="9">
    <mergeCell ref="A3:E3"/>
    <mergeCell ref="A2:E2"/>
    <mergeCell ref="A1:E1"/>
    <mergeCell ref="E6"/>
    <mergeCell ref="E5"/>
    <mergeCell ref="A5:A6"/>
    <mergeCell ref="C6"/>
    <mergeCell ref="C5"/>
    <mergeCell ref="A4:E4"/>
  </mergeCells>
  <printOptions horizontalCentered="1"/>
  <pageMargins left="0" right="0" top="0.39370078740157499" bottom="0.74803149606299202" header="0" footer="0.196850393700787"/>
  <pageSetup paperSize="9" firstPageNumber="19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7</vt:i4>
      </vt:variant>
    </vt:vector>
  </HeadingPairs>
  <TitlesOfParts>
    <vt:vector size="14" baseType="lpstr">
      <vt:lpstr>سپرده </vt:lpstr>
      <vt:lpstr>سود اوراق بهادار و سپرده بانکی </vt:lpstr>
      <vt:lpstr>جمع درآمدها</vt:lpstr>
      <vt:lpstr>درآمد ناشی از فروش </vt:lpstr>
      <vt:lpstr>سرمایه‌گذاری در سهام </vt:lpstr>
      <vt:lpstr>درآمد سپرده بانکی </vt:lpstr>
      <vt:lpstr>سایر درآمدها </vt:lpstr>
      <vt:lpstr>'جمع درآمدها'!Print_Area</vt:lpstr>
      <vt:lpstr>'درآمد سپرده بانکی '!Print_Area</vt:lpstr>
      <vt:lpstr>'درآمد ناشی از فروش '!Print_Area</vt:lpstr>
      <vt:lpstr>'سایر درآمدها '!Print_Area</vt:lpstr>
      <vt:lpstr>'سپرده '!Print_Area</vt:lpstr>
      <vt:lpstr>'سرمایه‌گذاری در سهام '!Print_Area</vt:lpstr>
      <vt:lpstr>'سود اوراق بهادار و سپرده بانکی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مرضیه عاشوری</dc:creator>
  <cp:lastModifiedBy>Mrs.Firoozi</cp:lastModifiedBy>
  <cp:lastPrinted>2022-07-31T10:35:44Z</cp:lastPrinted>
  <dcterms:created xsi:type="dcterms:W3CDTF">2019-05-28T08:36:08Z</dcterms:created>
  <dcterms:modified xsi:type="dcterms:W3CDTF">2022-08-31T06:53:54Z</dcterms:modified>
</cp:coreProperties>
</file>